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прил. 1" sheetId="1" r:id="rId1"/>
    <sheet name="прил. 2" sheetId="2" r:id="rId2"/>
    <sheet name="прил. 5" sheetId="3" r:id="rId3"/>
    <sheet name="прил. 6" sheetId="4" r:id="rId4"/>
    <sheet name="прил. 8" sheetId="5" r:id="rId5"/>
    <sheet name="прил. 7" sheetId="6" r:id="rId6"/>
    <sheet name="прил. 9" sheetId="7" r:id="rId7"/>
    <sheet name="прил. 10" sheetId="8" r:id="rId8"/>
    <sheet name="прил. 13" sheetId="9" r:id="rId9"/>
    <sheet name="прил. 14" sheetId="10" r:id="rId10"/>
  </sheets>
  <definedNames/>
  <calcPr fullCalcOnLoad="1"/>
</workbook>
</file>

<file path=xl/sharedStrings.xml><?xml version="1.0" encoding="utf-8"?>
<sst xmlns="http://schemas.openxmlformats.org/spreadsheetml/2006/main" count="2839" uniqueCount="560">
  <si>
    <t>ОБЩЕГОСУДАРСТВЕННЫЕ ВОПРОСЫ</t>
  </si>
  <si>
    <t xml:space="preserve">  Наименование 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</si>
  <si>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</si>
  <si>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</si>
  <si>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</si>
  <si>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</si>
  <si>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 xml:space="preserve">Сумма </t>
  </si>
  <si>
    <t xml:space="preserve">   Наименование</t>
  </si>
  <si>
    <t>0000000</t>
  </si>
  <si>
    <t xml:space="preserve">      000</t>
  </si>
  <si>
    <t>самоуправления</t>
  </si>
  <si>
    <t>ЖИЛИЩНО-КОММУНАЛЬНОЕ ХОЗЯЙСТВО</t>
  </si>
  <si>
    <t xml:space="preserve">      00</t>
  </si>
  <si>
    <t>Поддержка коммунального хозяйства</t>
  </si>
  <si>
    <t>3510000</t>
  </si>
  <si>
    <t xml:space="preserve">      10</t>
  </si>
  <si>
    <t xml:space="preserve">      03</t>
  </si>
  <si>
    <t>Оплата жилищно-коммунальных услуг</t>
  </si>
  <si>
    <t>отдельным категориям граждан</t>
  </si>
  <si>
    <t>Меры социальной поддержки граждан</t>
  </si>
  <si>
    <t>05</t>
  </si>
  <si>
    <t>Сумма</t>
  </si>
  <si>
    <t>изменен.</t>
  </si>
  <si>
    <t>на 1апрел</t>
  </si>
  <si>
    <t>СЕЛЬСКОЕ ХОЗЯЙСТВО</t>
  </si>
  <si>
    <t>Сельское хозяйство и рыболовство</t>
  </si>
  <si>
    <t>02</t>
  </si>
  <si>
    <t>Мобилизация и вневойсковая подготовка</t>
  </si>
  <si>
    <t>НАЦИОНАЛЬНАЯ ОБОРОНА</t>
  </si>
  <si>
    <t>03</t>
  </si>
  <si>
    <t>500</t>
  </si>
  <si>
    <t>5221900</t>
  </si>
  <si>
    <t>005</t>
  </si>
  <si>
    <t>Уточненная сумма на 2008г.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</si>
  <si>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</si>
  <si>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АДМИНИСТРАЦИЯ МУНИЦИПАЛЬНОГО ОБРАЗОВАНИЯ</t>
  </si>
  <si>
    <t>ФИНАНСОВЫЙ ОТДЕЛ МУНИЦИПАЛЬНОГО ОБРАЗОВАНИЯ</t>
  </si>
  <si>
    <t>Благоустройство</t>
  </si>
  <si>
    <t>Мероприятия в области коммунального-хозяйства</t>
  </si>
  <si>
    <t>3510500</t>
  </si>
  <si>
    <t>Выполнение функции органами местного</t>
  </si>
  <si>
    <t>Целевые программы муниципальных образований</t>
  </si>
  <si>
    <t>7950000</t>
  </si>
  <si>
    <t>Резервные фонды</t>
  </si>
  <si>
    <t>Выполнение функций органами местного самоуправления</t>
  </si>
  <si>
    <t xml:space="preserve">Резервные фонды </t>
  </si>
  <si>
    <t xml:space="preserve">Резервные фонды местных администраций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</si>
  <si>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</si>
  <si>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</si>
  <si>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</si>
  <si>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</si>
  <si>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2190000</t>
  </si>
  <si>
    <t>Подготовка населения и организаций к действиям в чрезвычайной ситуации в мирное и военное время</t>
  </si>
  <si>
    <t>Мероприятия погражданской обороне</t>
  </si>
  <si>
    <t>Иные межбюджетные трансферты</t>
  </si>
  <si>
    <t>НАЦИОНАЛЬНАЯ ЭКОНОМИКА</t>
  </si>
  <si>
    <t>Общеэкономические вопросы</t>
  </si>
  <si>
    <t>Общегосударственные вопросы</t>
  </si>
  <si>
    <t>(тыс.рублей)</t>
  </si>
  <si>
    <t>Функционирование высшего должностного  лица субъекта Российской Федерации и муниципального образования</t>
  </si>
  <si>
    <t>Функционирование Правительства Российской, высших исполнительных органов государсвенной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</si>
  <si>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</si>
  <si>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КУЛЬТУРА,КИНЕМАТОГРАФИЯ</t>
  </si>
  <si>
    <t>ИТОГО</t>
  </si>
  <si>
    <t xml:space="preserve"> </t>
  </si>
  <si>
    <t>ГРБС</t>
  </si>
  <si>
    <t>Приложение 6</t>
  </si>
  <si>
    <t>Приложение 8</t>
  </si>
  <si>
    <t>Приложение 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</si>
  <si>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</si>
  <si>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</si>
  <si>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0102</t>
  </si>
  <si>
    <t>0104</t>
  </si>
  <si>
    <t>0106</t>
  </si>
  <si>
    <t>0100</t>
  </si>
  <si>
    <t>0107</t>
  </si>
  <si>
    <t>0111</t>
  </si>
  <si>
    <t>0200</t>
  </si>
  <si>
    <t>0203</t>
  </si>
  <si>
    <t>0400</t>
  </si>
  <si>
    <t>0405</t>
  </si>
  <si>
    <t>0300</t>
  </si>
  <si>
    <t>0309</t>
  </si>
  <si>
    <t>0500</t>
  </si>
  <si>
    <t>0502</t>
  </si>
  <si>
    <t>0503</t>
  </si>
  <si>
    <t>0401</t>
  </si>
  <si>
    <t>0800</t>
  </si>
  <si>
    <t>0801</t>
  </si>
  <si>
    <t>1400</t>
  </si>
  <si>
    <t>1403</t>
  </si>
  <si>
    <t>РзПЗ</t>
  </si>
  <si>
    <t>РзПз</t>
  </si>
  <si>
    <t>Обеспечение проведения выборов и референдумов</t>
  </si>
  <si>
    <t>Приложение 9</t>
  </si>
  <si>
    <t>0409</t>
  </si>
  <si>
    <t>100</t>
  </si>
  <si>
    <t>Расходы на выплаты персоналу в целях обеспечения выполнения функций государственными(муниципальными) органми,казенными учреждениями,органами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</si>
  <si>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</si>
  <si>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</si>
  <si>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</si>
  <si>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межбюджетные ассигнования</t>
  </si>
  <si>
    <t>Межбюджетные трансферты</t>
  </si>
  <si>
    <t>Приложение 7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</si>
  <si>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</si>
  <si>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</si>
  <si>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Обслуживание государственного муниципального долга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</si>
  <si>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</si>
  <si>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</si>
  <si>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</si>
  <si>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</si>
  <si>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Осуществление отдельных областных государственных полномочий в сфере водоснабжения и водоотведения</t>
  </si>
  <si>
    <t>700</t>
  </si>
  <si>
    <t>Приложение 1</t>
  </si>
  <si>
    <t>k = 1,062</t>
  </si>
  <si>
    <t>k= 1,052</t>
  </si>
  <si>
    <t>k=1,049</t>
  </si>
  <si>
    <t>тыс.рублей</t>
  </si>
  <si>
    <t>оценка 2012 г.</t>
  </si>
  <si>
    <t>изменения на 01.07.12г</t>
  </si>
  <si>
    <t>КБК</t>
  </si>
  <si>
    <t>Наименование</t>
  </si>
  <si>
    <t>000 1 00 00000 00 0000 000</t>
  </si>
  <si>
    <t>ДОХОДЫ</t>
  </si>
  <si>
    <t>000 1 01 00000 00 0000 000</t>
  </si>
  <si>
    <t>НАЛОГ НА ПРИБЫЛЬ, ДОХОДЫ</t>
  </si>
  <si>
    <t>Налог на доходы физических лиц</t>
  </si>
  <si>
    <t>182 1 01 02010 01 1000 110</t>
  </si>
  <si>
    <t xml:space="preserve"> -налог на доходы физических лиц в виде дивидентов</t>
  </si>
  <si>
    <t>182 1 01 02020 00 0000 110</t>
  </si>
  <si>
    <t xml:space="preserve"> -налог на доходы физ.лиц с доходов</t>
  </si>
  <si>
    <t xml:space="preserve">182 1 01 02021 01 0000 110 </t>
  </si>
  <si>
    <t>182 1 01 02021 01 1000 110</t>
  </si>
  <si>
    <t>182 1 01 02021 01 2000 110</t>
  </si>
  <si>
    <t>182 1 01 02021 01 3000 110</t>
  </si>
  <si>
    <t>182 1 05 03000 01 2000 110</t>
  </si>
  <si>
    <t>Пени по единственному сельскохозяйственному налогу</t>
  </si>
  <si>
    <t>182 1 05 03000 01 3000 110</t>
  </si>
  <si>
    <t>Штраф по единственному сельскохозяйственному налогу</t>
  </si>
  <si>
    <t>182 1 06 01010 03 1000 110</t>
  </si>
  <si>
    <t>Налог на имущество физ.лиц</t>
  </si>
  <si>
    <t>182 1 06 01030 10 2000 110</t>
  </si>
  <si>
    <t>182 1 06 06023 10 2000 110</t>
  </si>
  <si>
    <t>пени по земельному налогу,взимаемый по ставке, подп.2п.1 ст.394 НК РФ</t>
  </si>
  <si>
    <t>182 1 06 06023 10 3000 110</t>
  </si>
  <si>
    <t>штраф по земельному налогу,взимаемый по ставке, подп.2п.1 ст.394 НК РФ</t>
  </si>
  <si>
    <t>182 1 06 06011 03 2000 110</t>
  </si>
  <si>
    <t>земельный налог</t>
  </si>
  <si>
    <t>земельный налог,взимаемый по ставке, подп.1п.1 ст.394 НК РФ</t>
  </si>
  <si>
    <t>182 1 06 06013 10 2000 110</t>
  </si>
  <si>
    <t>000 1 09 00000 00 0000 000</t>
  </si>
  <si>
    <t>Задолж-ть и перерасч.по отмен-м налогам, сборам и иным обязат.платеж.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</si>
  <si>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</si>
  <si>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</si>
  <si>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</si>
  <si>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>Налог на прибыль организаций зачисляемый в местный бюджет</t>
  </si>
  <si>
    <t>182 1 09 01000 03 2000 110</t>
  </si>
  <si>
    <t>182 1 09 01000 03 3000 110</t>
  </si>
  <si>
    <t>000 1 09 04000 00 0000 110</t>
  </si>
  <si>
    <t xml:space="preserve">                       Налоги на имущество</t>
  </si>
  <si>
    <t>027 1 09 04010 02 1000 110</t>
  </si>
  <si>
    <t>налог на имущество предприятий</t>
  </si>
  <si>
    <t>182 1 09 04020 02 0000 110</t>
  </si>
  <si>
    <t>налог на владельцев трансю средств</t>
  </si>
  <si>
    <t>182 1 09 04030 01 0000 110</t>
  </si>
  <si>
    <t>налог на пользователей атом. Дорог</t>
  </si>
  <si>
    <t>182 1 09 04050 10 1000 110</t>
  </si>
  <si>
    <t>182 1 09 04050 03 2000 110</t>
  </si>
  <si>
    <t>182 1 09 04050 03 3000 110</t>
  </si>
  <si>
    <t>182 1 11 05012 10 0000 120</t>
  </si>
  <si>
    <t>аренда земельного участка</t>
  </si>
  <si>
    <t>000 1 09 06000 00 0000 110</t>
  </si>
  <si>
    <t xml:space="preserve">                    Прочие налоги и сборы (по отме-м мест.налогам и сборам)</t>
  </si>
  <si>
    <t>182 1 09 06010 02 0000 110</t>
  </si>
  <si>
    <t>налог с продаж</t>
  </si>
  <si>
    <t>000 1 09 07000 03 0000 110</t>
  </si>
  <si>
    <t xml:space="preserve">                   Прочие налоги и сборы (по отме-м местн.налогам и сборам)</t>
  </si>
  <si>
    <t>182 1 09 07030 03 0000 110</t>
  </si>
  <si>
    <t>пени по целив.сборам с гр-н и пред-й, учр-й орган. На содер. Миллиции,на благ.тер-й на нужды обр.</t>
  </si>
  <si>
    <t>182 1 09 07050 03 0000 110</t>
  </si>
  <si>
    <t>прочие местные налоги и сборы</t>
  </si>
  <si>
    <t>аренд плата за землю,нах. в гос. соб-ти до разг-я го.соб. на землю</t>
  </si>
  <si>
    <t>027 1 11 05013 10 1000 120</t>
  </si>
  <si>
    <t>доходы, получ.в виде аренд.пл.за зем.участки</t>
  </si>
  <si>
    <t>Доходы от продаж</t>
  </si>
  <si>
    <t>Доходы от продаж зем.уч.гос.собст.на к. не разгран. и к.рас.в границах поселений</t>
  </si>
  <si>
    <t>000 1 17 00000 00 0000 000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</si>
  <si>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</si>
  <si>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</si>
  <si>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</si>
  <si>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Дотация от других бюджетов системы РФ</t>
  </si>
  <si>
    <t>Дотация на выравниваение уровня бюджетной обеспеченности</t>
  </si>
  <si>
    <t>119 2 02 02020 51 0000 151</t>
  </si>
  <si>
    <t>Дотация местным бюджетам на выравнивание уровня бюджетной обесп-ти</t>
  </si>
  <si>
    <t>000 2 02 02180 05 0000 151</t>
  </si>
  <si>
    <t>субвенции бюджетам обеспечения перед. испол. распор. органами мун.обр-я</t>
  </si>
  <si>
    <t>119 2 02 02940 10 0000 151</t>
  </si>
  <si>
    <t>000 2 02 02900 00 0000 151</t>
  </si>
  <si>
    <t xml:space="preserve">                                               Прочие субвенции</t>
  </si>
  <si>
    <t>000 2 02 02940 05 0000 151</t>
  </si>
  <si>
    <t>прочие субвенции, зачисляемые в местный бюджет</t>
  </si>
  <si>
    <t>000 2 02 02413 10 0000 151</t>
  </si>
  <si>
    <t>000 2 02 04000 00 0000 151</t>
  </si>
  <si>
    <t>Субсидии от других бюджетов бюдж.системы РФ</t>
  </si>
  <si>
    <t>000 2 02 04900 00 0000 151</t>
  </si>
  <si>
    <t>Прочие субсидии</t>
  </si>
  <si>
    <t>000 2 02 04930 05 0000 151</t>
  </si>
  <si>
    <t>прочие субсидии, зачисляемые в местный бюджет</t>
  </si>
  <si>
    <t>000 2 02 04930 10 0000 151</t>
  </si>
  <si>
    <t xml:space="preserve">ДОХОДЫ ОТ ПРЕДПРИНИМАТЕЛЬСКОЙ  И ИНОЙ ДЕЯТЕЛЬНОСТИ ПРИНОСЯЩИЙ ДОХОД </t>
  </si>
  <si>
    <t>027 1 13 00000 00 0000 000</t>
  </si>
  <si>
    <t>Прочие доходы от предпринимательской деятельности</t>
  </si>
  <si>
    <t>027 1 13 01995 10 0000 130</t>
  </si>
  <si>
    <t>Прочие доходы от оказании платных услуг (работ) получателями средств бюджетов поселенийпредпринимательской деятельности</t>
  </si>
  <si>
    <t>ВСЕГО ДОХОДЫ:</t>
  </si>
  <si>
    <t xml:space="preserve"> Итого собственные доходы:</t>
  </si>
  <si>
    <t>Приложение 2</t>
  </si>
  <si>
    <t>000 1 01 02000 01 000 000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</si>
  <si>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</si>
  <si>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</si>
  <si>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</si>
  <si>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</si>
  <si>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</si>
  <si>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</si>
  <si>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000 1 06 00000 00 0000 000</t>
  </si>
  <si>
    <t>000 1 06 01030 10 0000 110</t>
  </si>
  <si>
    <t>000 1 06 06000 00 0000 110</t>
  </si>
  <si>
    <t>000  1 11 00000 00 0000 000</t>
  </si>
  <si>
    <t>000 1 11 05013 10 0000 120</t>
  </si>
  <si>
    <t>000 1 14 00000 00 0000 000</t>
  </si>
  <si>
    <t>000 1 14 06013 10 0000 430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</si>
  <si>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</si>
  <si>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</si>
  <si>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</si>
  <si>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</si>
  <si>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</si>
  <si>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000 2 02 01001 10 0000 151</t>
  </si>
  <si>
    <t>000 2 02 04999 10 0000 151</t>
  </si>
  <si>
    <t>Приложение 13</t>
  </si>
  <si>
    <t>(тыс.руб.)</t>
  </si>
  <si>
    <t>Код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</si>
  <si>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</si>
  <si>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</si>
  <si>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дефицита бюджета</t>
  </si>
  <si>
    <t>000 01 00 00 00 00 0000 000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</si>
  <si>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</si>
  <si>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</si>
  <si>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</si>
  <si>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</si>
  <si>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</si>
  <si>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</si>
  <si>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</si>
  <si>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</si>
  <si>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</si>
  <si>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</si>
  <si>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</si>
  <si>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</si>
  <si>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</si>
  <si>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</si>
  <si>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</si>
  <si>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</si>
  <si>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</si>
  <si>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</si>
  <si>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</si>
  <si>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</si>
  <si>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</si>
  <si>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</si>
  <si>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</si>
  <si>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</si>
  <si>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</si>
  <si>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</si>
  <si>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</si>
  <si>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</si>
  <si>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</si>
  <si>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</si>
  <si>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000 01 05 02 01 05 0000 610</t>
  </si>
  <si>
    <t>Приложение 14</t>
  </si>
  <si>
    <t>000 1 06 06033 10 0000 110</t>
  </si>
  <si>
    <t>000 1 06 06043 10 0000 110</t>
  </si>
  <si>
    <t>000 1 16 00000 00 0000 000</t>
  </si>
  <si>
    <t>Другие общегосударсвенные вопросы</t>
  </si>
  <si>
    <t>0113</t>
  </si>
  <si>
    <t>КЦСР</t>
  </si>
  <si>
    <t>КВР</t>
  </si>
  <si>
    <t>РзПр</t>
  </si>
  <si>
    <t>НЕПРОГРАММНЫЕ РАСХОДЫ</t>
  </si>
  <si>
    <t>9900000000</t>
  </si>
  <si>
    <t>Обеспечение деятельности органов местного самоуправления муниципального образования</t>
  </si>
  <si>
    <t>9910000000</t>
  </si>
  <si>
    <t>Обеспечение деятельности главы муниципального образования</t>
  </si>
  <si>
    <t>9910100000</t>
  </si>
  <si>
    <t>Расходы на выплаты по оплате труда работников оргнанов местного самоуправления</t>
  </si>
  <si>
    <t>9910140110</t>
  </si>
  <si>
    <t>Обеспечение деятельности Администрации муниципального образования</t>
  </si>
  <si>
    <t>9910200000</t>
  </si>
  <si>
    <t>9910240110</t>
  </si>
  <si>
    <t>Расходы на обеспечение функций органов местного самоуправления</t>
  </si>
  <si>
    <t>9910240190</t>
  </si>
  <si>
    <t>Формирование резервного фонда Администрации муниципального образования</t>
  </si>
  <si>
    <t>9910240210</t>
  </si>
  <si>
    <t>Обеспечение деятельности Финансового отдела муниципального образования</t>
  </si>
  <si>
    <t>9910400000</t>
  </si>
  <si>
    <t>9910440110</t>
  </si>
  <si>
    <t>9910440190</t>
  </si>
  <si>
    <t>Обслуживание муниципального долга муниципального образования</t>
  </si>
  <si>
    <t>9910440220</t>
  </si>
  <si>
    <t>Реализация непрограммных расходов на осуществление переданных полномочий</t>
  </si>
  <si>
    <t>9920000000</t>
  </si>
  <si>
    <t>Реализация непрограммных расходов на осуществление государственных полномочий Российской Федерации</t>
  </si>
  <si>
    <t>9920100000</t>
  </si>
  <si>
    <t>9920151180</t>
  </si>
  <si>
    <t xml:space="preserve">Реализация непрограммных расходов на осуществление областных государственных полномочий </t>
  </si>
  <si>
    <t>9920200000</t>
  </si>
  <si>
    <t>9920273110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</si>
  <si>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</si>
  <si>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9920273150</t>
  </si>
  <si>
    <t>Другие общегосударственные вопросы</t>
  </si>
  <si>
    <t>Реализация непрограммных расходов на осуществление переданных полномочий бюджету муниципального района из местного бюджета</t>
  </si>
  <si>
    <t>9920300000</t>
  </si>
  <si>
    <t>Межбюджетные трансферты на проведение внешнего финансового контроля</t>
  </si>
  <si>
    <t>9920341040</t>
  </si>
  <si>
    <t>Обеспечение реализации полномочий органов местного самоуправления муниципального образования</t>
  </si>
  <si>
    <t>9930000000</t>
  </si>
  <si>
    <t>Содержание и ремонт автомобильных дорог общего пользования местного значения, находящихся в муниципальной собственности муниципального образования</t>
  </si>
  <si>
    <t>9930100000</t>
  </si>
  <si>
    <t>Реализация непрограммных направлений расходов органов местного самоуправления</t>
  </si>
  <si>
    <t>9930149999</t>
  </si>
  <si>
    <t>Дорожное хозяйство (дорожные фонды)</t>
  </si>
  <si>
    <t>Расходы на мероприятия по содержанию территории и объектов благоустройства муниципального образования</t>
  </si>
  <si>
    <t>9930400000</t>
  </si>
  <si>
    <t>9930449999</t>
  </si>
  <si>
    <t>9930500000</t>
  </si>
  <si>
    <t>Расходы на обеспечение деятельности (оказания услуг) муниципальных учреждений</t>
  </si>
  <si>
    <t>9930540590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</si>
  <si>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</si>
  <si>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государсвенной власти субъектов Российской Федерации, местных администраций</t>
  </si>
  <si>
    <t xml:space="preserve">Формирование резервного фонда Администрации муниципального образования </t>
  </si>
  <si>
    <t xml:space="preserve">Реализация непрограммных расходов на осуществление переданных полномочий </t>
  </si>
  <si>
    <t>Реализация непрограммных расходов на осуществление областных государственных полномочий</t>
  </si>
  <si>
    <t>Нацианальная оборона</t>
  </si>
  <si>
    <t>Национальная экономика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</si>
  <si>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</si>
  <si>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</si>
  <si>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000 1 01 02000 01 0000 000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</si>
  <si>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</si>
  <si>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имуществамуниципальных автономных учреждений , а также имущества муниципальных унитарных предприятий, в том числе казенных)</t>
  </si>
  <si>
    <t>035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</si>
  <si>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</si>
  <si>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Безвозмездные поступления</t>
  </si>
  <si>
    <t>Прочие неналоговые доходы бюджетов сельских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</si>
  <si>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</si>
  <si>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</si>
  <si>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Дорожное хозяйство (Дорожные фонды)</t>
  </si>
  <si>
    <t>04</t>
  </si>
  <si>
    <t>Жилищное хозяйство</t>
  </si>
  <si>
    <t>0501</t>
  </si>
  <si>
    <t>СОЦИАЛЬНОЕ ОБСЛУЖИВАНИЕ НАСЕЛЕНИЯ</t>
  </si>
  <si>
    <t>Иные пенсии, социальные доплаты к пенсиям</t>
  </si>
  <si>
    <t>1001</t>
  </si>
  <si>
    <t>ФИЗИЧЕСКАЯ КУЛЬТУРА И СПОРТ</t>
  </si>
  <si>
    <t>Физическая культура</t>
  </si>
  <si>
    <t>1101</t>
  </si>
  <si>
    <t>К  Решению Думы  МО "Новонукуткое"</t>
  </si>
  <si>
    <t>К Решению Думы МО "Новонукутское"</t>
  </si>
  <si>
    <t>К  Решению Думы МО "Новонукутское"</t>
  </si>
  <si>
    <t>Обеспечение деятельности Думы МО "Новонукутское"</t>
  </si>
  <si>
    <t>9910300000</t>
  </si>
  <si>
    <t>9910340190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</si>
  <si>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</si>
  <si>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9940000000</t>
  </si>
  <si>
    <t>9940100000</t>
  </si>
  <si>
    <t>Обеспечение проведения выборов  участковых избирательных комиссий</t>
  </si>
  <si>
    <t>Расходы на проведение выборов главы, депутатов МО "Новонукутское"</t>
  </si>
  <si>
    <t>9940140190</t>
  </si>
  <si>
    <t>Обеспечение жильем граждан, проживающих в домах, признанных непригодными для постоянного проживания</t>
  </si>
  <si>
    <t>9930200000</t>
  </si>
  <si>
    <t>Средства муниципального образования на обеспечение жильем граждан, проживающих в домах, признанных непригодными для постоянного проживания</t>
  </si>
  <si>
    <t>Модернизация объектов коммунальной инфструктуры муниципального образования</t>
  </si>
  <si>
    <t>Модернизация объектов.</t>
  </si>
  <si>
    <t>9930300000</t>
  </si>
  <si>
    <t>9930349999</t>
  </si>
  <si>
    <t>Организация и сохранение музейных предметов</t>
  </si>
  <si>
    <t>Социальное обслуживание населения</t>
  </si>
  <si>
    <t>9910240180</t>
  </si>
  <si>
    <t>300</t>
  </si>
  <si>
    <t>Физическая культура и спорт</t>
  </si>
  <si>
    <t>9930700000</t>
  </si>
  <si>
    <t>Проведение массовых спортивных мероприятий</t>
  </si>
  <si>
    <t>9930749999</t>
  </si>
  <si>
    <t>Физкультура и спорт</t>
  </si>
  <si>
    <t>992015180</t>
  </si>
  <si>
    <t xml:space="preserve">            К Решению</t>
  </si>
  <si>
    <t>163</t>
  </si>
  <si>
    <t>9921551180</t>
  </si>
  <si>
    <t>993070000</t>
  </si>
  <si>
    <t>105</t>
  </si>
  <si>
    <t>К Решению Думы МО "Новонукуткое"</t>
  </si>
  <si>
    <t>"О  бюджете МО "Новонукуткое"</t>
  </si>
  <si>
    <t>Обеспечениние проведения выборов на территории МО "Новонукутское"</t>
  </si>
  <si>
    <t>Прочие субсидии бюджетам сельских поселений</t>
  </si>
  <si>
    <t>"О  бюджете МО "Новонукутское"</t>
  </si>
  <si>
    <t>"О бюджете МО "Новонукутское"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</si>
  <si>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</si>
  <si>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 xml:space="preserve"> Земельный налог</t>
  </si>
  <si>
    <t>Прочие неналоговые доходы бюджетов поселений</t>
  </si>
  <si>
    <t xml:space="preserve">  на 2020 г. и плановый период 2021 и 2022 г"</t>
  </si>
  <si>
    <t>000 2 02 02999 10 0000 150</t>
  </si>
  <si>
    <t>000 2 07 05030 10 0000 150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</si>
  <si>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</si>
  <si>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</si>
  <si>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РАСПРЕДЕЛЕНИЕ  БЮДЖЕТНЫХ  АССИГНОВАНИЙ  ПО РАЗДЕЛАМ И ПОДРАЗДЕЛАМ КЛАССИФИКАЦИИ РАСХОДОВ НА ПЛАНОВЫЙ ПЕРИОД 2021 И 2022 ГОДОВ</t>
  </si>
  <si>
    <t>400</t>
  </si>
  <si>
    <t>99301S2450</t>
  </si>
  <si>
    <t>Софинансирование расходных обязательств муниципального образования "Новонукутское" по стрительству, реконструкции , капитальному ремонту автомобильных дорог общего пользования местного значения  по улицам Трактовая, Ербанова, Чехова</t>
  </si>
  <si>
    <t>9930249999</t>
  </si>
  <si>
    <t>2022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</si>
  <si>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</si>
  <si>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</si>
  <si>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</si>
  <si>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</si>
  <si>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</si>
  <si>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Муниципальная программа "Дорожное хозяйство" на 2019-2024 гг.</t>
  </si>
  <si>
    <t>Муниципальная программа "Дорожное хозяйство"на 2019-2024 гг.</t>
  </si>
  <si>
    <t xml:space="preserve">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 на 2019 - 2024 годы"</t>
  </si>
  <si>
    <t>Муниципальная программа "Модернизация объектов коммунальной инфраструктуры"на 2019-2024 гг.</t>
  </si>
  <si>
    <t>Основное мероприятие "Проведение модернизации, реконструкции, нового строительства объктов коммунальной инфраструктуры к отопительному сезону на территории муниципального образования "Новонукутское"</t>
  </si>
  <si>
    <t>Муниципальная программа по техническому переоснащению пешеходных переходов  на 2019-2021 гг.</t>
  </si>
  <si>
    <t>Муниципальная программа "Устойчивое развитие муниципального образования "Новонукутское" на 2019-2024 гг.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</si>
  <si>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"Новонукутское", а также непрограммным направлениям расходов органов местного самоуправления</t>
  </si>
  <si>
    <t>Основное мероприятие "Комплексное обустройство населенных пунктов объектами социальной и инженерной инфраструктуры" "Развитие сети плоскостных спортивных сооружений"</t>
  </si>
  <si>
    <t>Муниципальная долгосрочная целевая программа "Безопасность дорожного движения в МО "Новонукутское" на 2013-2020 гг.</t>
  </si>
  <si>
    <t>Основное мероприятие "Обеспечение бесперебойной работы технических средств, организации дорожного движения с целью снижения аварийности дорожно-транспортного травматизма и повышения комфортности движения  на дорогах МО  "Новонукутское"</t>
  </si>
  <si>
    <t>Непрограммные расходы</t>
  </si>
  <si>
    <t>ЖИЛИЩНОЕ ХОЗЯЙСТВО</t>
  </si>
  <si>
    <t>КОММУНАЛЬНОЕ ХОЗЯЙСТВО</t>
  </si>
  <si>
    <t>БЛАГОУСТРОЙСТВО</t>
  </si>
  <si>
    <t>Софинансирование расходных обязательств муниципального образования "Новонукутское" по строительству, реконструкции , капитальному ремонту автомобильных дорог общего пользования местного значения  по улицам Трактовая, Ербанова, Чехова</t>
  </si>
  <si>
    <t xml:space="preserve">  на 2021 г. и плановый период 2022 и 2023 г"</t>
  </si>
  <si>
    <t>Прогнозируемые доходы  муниципального образования "Новонукутское" на 2021 год</t>
  </si>
  <si>
    <t>2021 г.</t>
  </si>
  <si>
    <t>000 2 02 29999 10 0000 150</t>
  </si>
  <si>
    <t xml:space="preserve">Субсидии на реализацию первоочередных мероприятий  по модернизации объектов теплоснабжения и подготовке к отопительному сезону объектов коммунальной инфраструктуры, находящихся в муниципальной соственности , а также мероприятий по модернизации систем коммунальной инфраструктуры, которые находятся или будут находиться в муниципальной собственности, на 2021-2022 годы </t>
  </si>
  <si>
    <t>Субсидии на создание мест (площадок) накопления твердых коммунальных отходов на 2021 год</t>
  </si>
  <si>
    <t>Прочие субсидии (народные инициативы)</t>
  </si>
  <si>
    <t>000 2 02 29999 00 0000 150</t>
  </si>
  <si>
    <t>Прогнозируемые доходы  муниципального образования "Новонукутское" на плановый период 2022 и 2023  годов</t>
  </si>
  <si>
    <t>2022 г</t>
  </si>
  <si>
    <t>2023 г.</t>
  </si>
  <si>
    <t>Земельный налог</t>
  </si>
  <si>
    <t>000 2 02 30024 10 0000 150</t>
  </si>
  <si>
    <t>000 2 02 35118 10 0000 150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</si>
  <si>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</si>
  <si>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бюджтам поселений на выполнение передаваемых полномочий субъектов РФ</t>
  </si>
  <si>
    <t>БЕЗВОЗМЕЗДНЫЕ ПОСТУПЛЕНИЯ</t>
  </si>
  <si>
    <t>Безвозмездные поступление от других бюджетов бюджетной системы РФ</t>
  </si>
  <si>
    <t>РАСПРЕДЕЛЕНИЕ  БЮДЖЕТНЫХ  АССИГНОВАНИЙ  ПО РАЗДЕЛАМ И ПОДРАЗДЕЛАМ КЛАССИФИКАЦИИ РАСХОДОВ НА 2021 ГОД</t>
  </si>
  <si>
    <t>000 2 02 25555 00 0000 150</t>
  </si>
  <si>
    <t>000 1 16 51040 10 0000 140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</si>
  <si>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</si>
  <si>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</si>
  <si>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Источники внутреннего финансирования
 дефицита бюджета муниципального образования "Новонукутское" на 2021 год </t>
  </si>
  <si>
    <t xml:space="preserve"> на 2021 год и на плановый период 2022 и 2023 годов"</t>
  </si>
  <si>
    <t>Источники внутреннего финансирования
 дефицита бюджета муниципального образования "Новонукутское" на плановый период 2022 и 2023 годов</t>
  </si>
  <si>
    <t>99303S2200</t>
  </si>
  <si>
    <t>Формирование современной городской среды в п. Новонукутский муниципального образования «Новонукутское» на 2018 - 2024 годы</t>
  </si>
  <si>
    <t>Повышение качества и комфорта городской среды п. Новонукутский муниципального образования «Новонукутское»</t>
  </si>
  <si>
    <t>0605</t>
  </si>
  <si>
    <t>ОХРАНА ОКРУЖАЮЩЕЙ СРЕДЫ</t>
  </si>
  <si>
    <t>Другие вопросы в области охраны окружающей среды</t>
  </si>
  <si>
    <t>0600</t>
  </si>
  <si>
    <t>1000</t>
  </si>
  <si>
    <t>1100</t>
  </si>
  <si>
    <t>99304L5551</t>
  </si>
  <si>
    <t>Охрана окружающей среды</t>
  </si>
  <si>
    <t>Отходы производства и потребления в муниципальном образовании «Новонукутское» на 2019 - 2024 годы</t>
  </si>
  <si>
    <t>77001S2971</t>
  </si>
  <si>
    <t>Софинансирование расходных обязательств МО "Новонукутское" по созданию мест (площадок) накопления твердых коммунальных отходов</t>
  </si>
  <si>
    <t>Снижение негативного влияния отходов на состояние окружающей среды</t>
  </si>
  <si>
    <t>7700100000</t>
  </si>
  <si>
    <t>99304S2370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</si>
  <si>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2022  и 2023 год</t>
  </si>
  <si>
    <t>Субсидии на реализацию мероприятий перечня проектов народных инициатив на 2021 год и на плановый период 2022 и 2023 годов</t>
  </si>
  <si>
    <t>Софинансирование расходных обязательств муниципального образования "Новонукутское" на поддержку муниципальных программ формирования современной городской среды</t>
  </si>
  <si>
    <t>Софинансирование расходных обязательств МО "Новонукутское"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</t>
  </si>
  <si>
    <t xml:space="preserve">Благоустройство 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</si>
  <si>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"НОВОНУКУТСКОЕ"  НА 2021 ГОД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</si>
  <si>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"НОВОНУКУТКОЕ"  НА 2022 и 2023 ГОД</t>
  </si>
  <si>
    <t>2023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</si>
  <si>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</si>
  <si>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</si>
  <si>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</si>
  <si>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</si>
  <si>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</si>
  <si>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</si>
  <si>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</si>
  <si>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</si>
  <si>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</si>
  <si>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</si>
  <si>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</si>
  <si>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</si>
  <si>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НАЛОГИ НА ИМУЩЕСТВО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</si>
  <si>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</si>
  <si>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</si>
  <si>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</si>
  <si>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</si>
  <si>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</si>
  <si>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</si>
  <si>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</si>
  <si>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</si>
  <si>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 xml:space="preserve">000 2 02 40000 00 0000 150 </t>
  </si>
  <si>
    <t>000 2 02 49999 00 0000 150</t>
  </si>
  <si>
    <t>Прочие межбюджетные трансферты, передаваемые бюджетам</t>
  </si>
  <si>
    <t xml:space="preserve">000 2 02 49999 10 0000 150 </t>
  </si>
  <si>
    <t>Прочие межбюджетные трансферты, передаваемые бюджетам сельских поселений(памятники)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</si>
  <si>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</si>
  <si>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</si>
  <si>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</si>
  <si>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000 2 02 30000 00 0000 150</t>
  </si>
  <si>
    <t>Субвенции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</si>
  <si>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</si>
  <si>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</si>
  <si>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000 2 02 25576 10 0000 150 </t>
  </si>
  <si>
    <t xml:space="preserve">Субсидии бюджетам сельских поселений на обеспечение комплексного развития сельских территорий </t>
  </si>
  <si>
    <t>000 2 02 20077 10 0000 150</t>
  </si>
  <si>
    <t>000 2 02 10000 00 0000 150</t>
  </si>
  <si>
    <t>000 2 02 15001 00 0000 150</t>
  </si>
  <si>
    <t>000 2 02 15001 10 0000 150</t>
  </si>
  <si>
    <t>Дотации бюджетам сельских поселений на выравнивание бюджетной обеспеченности (район)</t>
  </si>
  <si>
    <t>Дотации бюджетам сельских поселений на выравнивание бюджетной обеспеченности (область)</t>
  </si>
  <si>
    <t>000 2 02 02999 100 0000 150</t>
  </si>
  <si>
    <t>Муниципальная программа "Обеспечение пожарной безопасности, защиты населения и территорий муниципального образования «Новонукутское» от чрезвычайных ситуаций и терроризма на 2020-2022 годы"</t>
  </si>
  <si>
    <t>Основное мероприятие :Сокращение количества пожаров, предупреждение и ликвидация чрезвычайных ситуаций и проявлений терроризма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</si>
  <si>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«Новонукутское» на 2019-2024 годы» </t>
  </si>
  <si>
    <t>Оптимизация целевых показателей энергетической эффективности по видам энергетических ресурсов;</t>
  </si>
  <si>
    <t>Муниципальная программа "Обеспечение комплексного пространственного и территориального развития  муниципального образования «Новонукутское» на 2020 - 2022 годы"</t>
  </si>
  <si>
    <t>Подготовка актуализированных документов территориального планирования, градостроительного зонирования и документации по планировке территории в МО «Новонукутское».</t>
  </si>
  <si>
    <t>Муниципальная программа "Комплексное развитие сельских территорий муниципального образования «Новонукутское» на 2020 - 2024 годы</t>
  </si>
  <si>
    <t>Создание комфортных условий жизнедеятельности в сельской местности</t>
  </si>
  <si>
    <t xml:space="preserve">Субсидии на реализацию первоочередных мероприятий  по модернизации объектов теплоснабжения и подготовке к отопительному сезону объектов коммунальной инфраструктуры, находящихся в муниципальной собтвенности , а также мероприятий по модернизации систем коммунальной инфраструктуры, которые находятся или будут находиться в муниципальной собственности, на 2021-2022 годы 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</si>
  <si>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2021 ГОД</t>
  </si>
  <si>
    <t>2021 год</t>
  </si>
  <si>
    <t>№      40   от   28 декабря      2020 г.</t>
  </si>
  <si>
    <t>№   40     от    28 декабря      2020 г.</t>
  </si>
  <si>
    <t>№     40   от 28 декабря  2020 г.</t>
  </si>
  <si>
    <t>№    40    от    28 декабря    2020 г.</t>
  </si>
  <si>
    <t>№    40    от  28 декабря  2020 г.</t>
  </si>
  <si>
    <t>№    40   от   28 декабря   2020 г.</t>
  </si>
  <si>
    <t>№   40  от   28 декабря      2020 г.</t>
  </si>
  <si>
    <t>№     40    от  28 декабря    2020 г.</t>
  </si>
  <si>
    <t xml:space="preserve">000 2 07 00000 10 0000 150 </t>
  </si>
  <si>
    <t xml:space="preserve">000 2 07 05030 10 0000 150 </t>
  </si>
  <si>
    <t xml:space="preserve">                                                                                               №    40  от 28 декабря  2020 г.</t>
  </si>
  <si>
    <t xml:space="preserve">                                                                                                                          на 2021 г. и плановый период 2022 и 2023 г"</t>
  </si>
  <si>
    <t xml:space="preserve">                                                                                                                                              "О  бюджете МО "Новонукуткое"</t>
  </si>
  <si>
    <t xml:space="preserve">                                                                                                                                   К Решению Думы  МО "Новонукутское"</t>
  </si>
  <si>
    <t xml:space="preserve">                                                                       на 2021 г. и плановый период 2022 и 2023 г"</t>
  </si>
  <si>
    <t xml:space="preserve">                                                                                             "О  бюджете  МО "Новонукутское"</t>
  </si>
  <si>
    <t xml:space="preserve">                                                                                      К Решению Думы МО "Новонукутское"</t>
  </si>
  <si>
    <t xml:space="preserve">                                                                                                                             Приложение 5</t>
  </si>
  <si>
    <t xml:space="preserve">                 40  от  28 декабря     2020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</si>
</sst>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E+00"/>
    <numFmt numFmtId="190" formatCode="0E+00"/>
  </numFmts>
  <fonts count="8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Monotype Corsiva"/>
      <family val="4"/>
    </font>
    <font>
      <b/>
      <sz val="9"/>
      <name val="Arial"/>
      <family val="2"/>
    </font>
    <font>
      <b/>
      <i/>
      <sz val="9"/>
      <name val="Monotype Corsiva"/>
      <family val="4"/>
    </font>
    <font>
      <b/>
      <sz val="11"/>
      <name val="Arial"/>
      <family val="2"/>
    </font>
    <font>
      <sz val="9"/>
      <name val="Albertus Extra Bold"/>
      <family val="2"/>
    </font>
    <font>
      <b/>
      <i/>
      <sz val="9"/>
      <name val="Arial"/>
      <family val="2"/>
    </font>
    <font>
      <i/>
      <sz val="9"/>
      <name val="Monotype Corsiva"/>
      <family val="4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5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right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82" fontId="1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 wrapText="1"/>
    </xf>
    <xf numFmtId="182" fontId="6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vertical="center" wrapText="1"/>
    </xf>
    <xf numFmtId="182" fontId="6" fillId="0" borderId="13" xfId="0" applyNumberFormat="1" applyFon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53" applyFont="1">
      <alignment/>
      <protection/>
    </xf>
    <xf numFmtId="0" fontId="16" fillId="0" borderId="0" xfId="53" applyFont="1">
      <alignment/>
      <protection/>
    </xf>
    <xf numFmtId="0" fontId="15" fillId="0" borderId="0" xfId="53">
      <alignment/>
      <protection/>
    </xf>
    <xf numFmtId="0" fontId="15" fillId="0" borderId="0" xfId="53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18" fillId="0" borderId="11" xfId="53" applyFont="1" applyBorder="1" applyAlignment="1">
      <alignment horizontal="center"/>
      <protection/>
    </xf>
    <xf numFmtId="0" fontId="18" fillId="0" borderId="14" xfId="53" applyFont="1" applyBorder="1" applyAlignment="1">
      <alignment horizontal="center"/>
      <protection/>
    </xf>
    <xf numFmtId="0" fontId="19" fillId="0" borderId="10" xfId="53" applyFont="1" applyBorder="1" applyAlignment="1">
      <alignment horizontal="left"/>
      <protection/>
    </xf>
    <xf numFmtId="0" fontId="20" fillId="0" borderId="10" xfId="53" applyFont="1" applyBorder="1" applyAlignment="1">
      <alignment horizontal="left"/>
      <protection/>
    </xf>
    <xf numFmtId="2" fontId="20" fillId="0" borderId="10" xfId="53" applyNumberFormat="1" applyFont="1" applyBorder="1" applyAlignment="1">
      <alignment horizontal="center" vertical="center"/>
      <protection/>
    </xf>
    <xf numFmtId="183" fontId="20" fillId="0" borderId="12" xfId="53" applyNumberFormat="1" applyFont="1" applyBorder="1" applyAlignment="1">
      <alignment horizontal="center" vertical="center"/>
      <protection/>
    </xf>
    <xf numFmtId="2" fontId="20" fillId="0" borderId="13" xfId="53" applyNumberFormat="1" applyFont="1" applyBorder="1" applyAlignment="1">
      <alignment horizontal="center" vertical="center"/>
      <protection/>
    </xf>
    <xf numFmtId="2" fontId="20" fillId="0" borderId="0" xfId="53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left" wrapText="1"/>
      <protection/>
    </xf>
    <xf numFmtId="0" fontId="20" fillId="0" borderId="10" xfId="53" applyFont="1" applyBorder="1" applyAlignment="1">
      <alignment horizontal="left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left" wrapText="1"/>
      <protection/>
    </xf>
    <xf numFmtId="2" fontId="18" fillId="0" borderId="10" xfId="53" applyNumberFormat="1" applyFont="1" applyBorder="1" applyAlignment="1">
      <alignment horizontal="center" vertical="center"/>
      <protection/>
    </xf>
    <xf numFmtId="183" fontId="18" fillId="0" borderId="12" xfId="53" applyNumberFormat="1" applyFont="1" applyBorder="1" applyAlignment="1">
      <alignment horizontal="center" vertical="center"/>
      <protection/>
    </xf>
    <xf numFmtId="182" fontId="18" fillId="0" borderId="13" xfId="53" applyNumberFormat="1" applyFont="1" applyBorder="1" applyAlignment="1">
      <alignment horizontal="center" vertical="center"/>
      <protection/>
    </xf>
    <xf numFmtId="2" fontId="18" fillId="0" borderId="0" xfId="53" applyNumberFormat="1" applyFont="1" applyBorder="1">
      <alignment/>
      <protection/>
    </xf>
    <xf numFmtId="2" fontId="18" fillId="0" borderId="13" xfId="53" applyNumberFormat="1" applyFont="1" applyBorder="1" applyAlignment="1">
      <alignment horizontal="center" vertical="center"/>
      <protection/>
    </xf>
    <xf numFmtId="2" fontId="18" fillId="0" borderId="0" xfId="53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2" fontId="20" fillId="0" borderId="10" xfId="53" applyNumberFormat="1" applyFont="1" applyBorder="1" applyAlignment="1">
      <alignment horizontal="center" vertical="center"/>
      <protection/>
    </xf>
    <xf numFmtId="183" fontId="20" fillId="0" borderId="12" xfId="53" applyNumberFormat="1" applyFont="1" applyBorder="1" applyAlignment="1">
      <alignment horizontal="center" vertical="center"/>
      <protection/>
    </xf>
    <xf numFmtId="2" fontId="18" fillId="0" borderId="0" xfId="53" applyNumberFormat="1" applyFont="1" applyBorder="1" applyAlignment="1">
      <alignment horizontal="center"/>
      <protection/>
    </xf>
    <xf numFmtId="0" fontId="19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182" fontId="20" fillId="0" borderId="13" xfId="53" applyNumberFormat="1" applyFont="1" applyBorder="1" applyAlignment="1">
      <alignment horizontal="center" vertical="center"/>
      <protection/>
    </xf>
    <xf numFmtId="2" fontId="20" fillId="0" borderId="0" xfId="53" applyNumberFormat="1" applyFont="1" applyBorder="1">
      <alignment/>
      <protection/>
    </xf>
    <xf numFmtId="2" fontId="20" fillId="0" borderId="0" xfId="53" applyNumberFormat="1" applyFont="1" applyBorder="1" applyAlignment="1">
      <alignment horizontal="right"/>
      <protection/>
    </xf>
    <xf numFmtId="0" fontId="18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left" vertical="center" wrapText="1"/>
      <protection/>
    </xf>
    <xf numFmtId="0" fontId="20" fillId="0" borderId="0" xfId="53" applyFont="1" applyBorder="1">
      <alignment/>
      <protection/>
    </xf>
    <xf numFmtId="0" fontId="18" fillId="0" borderId="0" xfId="53" applyFont="1" applyBorder="1">
      <alignment/>
      <protection/>
    </xf>
    <xf numFmtId="2" fontId="20" fillId="0" borderId="0" xfId="53" applyNumberFormat="1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2" fontId="20" fillId="0" borderId="0" xfId="53" applyNumberFormat="1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wrapText="1"/>
      <protection/>
    </xf>
    <xf numFmtId="0" fontId="20" fillId="0" borderId="0" xfId="53" applyFont="1" applyBorder="1" applyAlignment="1">
      <alignment horizontal="left" wrapText="1"/>
      <protection/>
    </xf>
    <xf numFmtId="0" fontId="18" fillId="0" borderId="0" xfId="53" applyFont="1" applyBorder="1" applyAlignment="1">
      <alignment horizontal="center" wrapText="1"/>
      <protection/>
    </xf>
    <xf numFmtId="183" fontId="20" fillId="0" borderId="0" xfId="53" applyNumberFormat="1" applyFont="1" applyBorder="1" applyAlignment="1">
      <alignment horizontal="center" vertical="center"/>
      <protection/>
    </xf>
    <xf numFmtId="0" fontId="17" fillId="0" borderId="0" xfId="53" applyFont="1">
      <alignment/>
      <protection/>
    </xf>
    <xf numFmtId="183" fontId="20" fillId="0" borderId="10" xfId="53" applyNumberFormat="1" applyFont="1" applyBorder="1" applyAlignment="1">
      <alignment horizontal="center" vertical="center"/>
      <protection/>
    </xf>
    <xf numFmtId="183" fontId="18" fillId="0" borderId="10" xfId="53" applyNumberFormat="1" applyFont="1" applyBorder="1" applyAlignment="1">
      <alignment horizontal="center" vertical="center"/>
      <protection/>
    </xf>
    <xf numFmtId="183" fontId="18" fillId="0" borderId="10" xfId="53" applyNumberFormat="1" applyFont="1" applyBorder="1">
      <alignment/>
      <protection/>
    </xf>
    <xf numFmtId="183" fontId="18" fillId="0" borderId="10" xfId="53" applyNumberFormat="1" applyFont="1" applyBorder="1" applyAlignment="1">
      <alignment horizontal="center" vertical="center" wrapText="1"/>
      <protection/>
    </xf>
    <xf numFmtId="183" fontId="20" fillId="0" borderId="10" xfId="53" applyNumberFormat="1" applyFont="1" applyBorder="1" applyAlignment="1">
      <alignment horizontal="center" vertical="center"/>
      <protection/>
    </xf>
    <xf numFmtId="183" fontId="20" fillId="0" borderId="10" xfId="53" applyNumberFormat="1" applyFont="1" applyBorder="1" applyAlignment="1">
      <alignment horizontal="center" vertical="center" wrapText="1"/>
      <protection/>
    </xf>
    <xf numFmtId="183" fontId="18" fillId="0" borderId="10" xfId="53" applyNumberFormat="1" applyFont="1" applyBorder="1" applyAlignment="1">
      <alignment horizontal="center"/>
      <protection/>
    </xf>
    <xf numFmtId="183" fontId="20" fillId="0" borderId="10" xfId="53" applyNumberFormat="1" applyFont="1" applyBorder="1" applyAlignment="1">
      <alignment horizontal="right" vertical="center"/>
      <protection/>
    </xf>
    <xf numFmtId="183" fontId="20" fillId="0" borderId="10" xfId="53" applyNumberFormat="1" applyFont="1" applyBorder="1">
      <alignment/>
      <protection/>
    </xf>
    <xf numFmtId="183" fontId="20" fillId="0" borderId="10" xfId="53" applyNumberFormat="1" applyFont="1" applyBorder="1" applyAlignment="1">
      <alignment horizontal="center"/>
      <protection/>
    </xf>
    <xf numFmtId="0" fontId="23" fillId="0" borderId="0" xfId="0" applyFont="1" applyAlignment="1">
      <alignment vertical="center" wrapText="1"/>
    </xf>
    <xf numFmtId="0" fontId="18" fillId="0" borderId="10" xfId="53" applyFont="1" applyBorder="1" applyAlignment="1">
      <alignment horizontal="left" wrapText="1"/>
      <protection/>
    </xf>
    <xf numFmtId="0" fontId="30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/>
    </xf>
    <xf numFmtId="183" fontId="35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183" fontId="30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3" fontId="30" fillId="0" borderId="10" xfId="0" applyNumberFormat="1" applyFont="1" applyFill="1" applyBorder="1" applyAlignment="1">
      <alignment horizontal="center" wrapText="1"/>
    </xf>
    <xf numFmtId="18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183" fontId="35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3" fontId="3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3" fontId="30" fillId="0" borderId="0" xfId="0" applyNumberFormat="1" applyFont="1" applyFill="1" applyBorder="1" applyAlignment="1">
      <alignment horizontal="center" wrapText="1"/>
    </xf>
    <xf numFmtId="18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8" fillId="0" borderId="10" xfId="53" applyFont="1" applyBorder="1" applyAlignment="1">
      <alignment wrapText="1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9" fontId="2" fillId="0" borderId="14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6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83" fontId="0" fillId="0" borderId="10" xfId="0" applyNumberFormat="1" applyFont="1" applyBorder="1" applyAlignment="1">
      <alignment vertical="center" wrapText="1"/>
    </xf>
    <xf numFmtId="183" fontId="0" fillId="0" borderId="10" xfId="0" applyNumberForma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right" vertical="center"/>
    </xf>
    <xf numFmtId="182" fontId="4" fillId="0" borderId="2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0" fontId="16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182" fontId="8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8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 horizontal="right"/>
    </xf>
    <xf numFmtId="182" fontId="6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82" fontId="0" fillId="0" borderId="10" xfId="0" applyNumberFormat="1" applyBorder="1" applyAlignment="1">
      <alignment vertical="center"/>
    </xf>
    <xf numFmtId="183" fontId="0" fillId="0" borderId="14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82" fontId="6" fillId="0" borderId="14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82" fontId="4" fillId="0" borderId="11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182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 wrapText="1"/>
    </xf>
    <xf numFmtId="182" fontId="6" fillId="0" borderId="20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83" fontId="0" fillId="0" borderId="17" xfId="0" applyNumberFormat="1" applyFont="1" applyBorder="1" applyAlignment="1">
      <alignment horizontal="right" vertical="center" wrapText="1"/>
    </xf>
    <xf numFmtId="182" fontId="0" fillId="0" borderId="17" xfId="0" applyNumberFormat="1" applyFont="1" applyBorder="1" applyAlignment="1">
      <alignment horizontal="right" vertical="center" wrapText="1"/>
    </xf>
    <xf numFmtId="183" fontId="2" fillId="0" borderId="17" xfId="0" applyNumberFormat="1" applyFont="1" applyBorder="1" applyAlignment="1">
      <alignment horizontal="right" vertical="center" wrapText="1"/>
    </xf>
    <xf numFmtId="182" fontId="2" fillId="0" borderId="17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182" fontId="6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right" vertical="center" wrapText="1"/>
    </xf>
    <xf numFmtId="182" fontId="2" fillId="0" borderId="20" xfId="0" applyNumberFormat="1" applyFont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3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1" fillId="0" borderId="10" xfId="53" applyFont="1" applyBorder="1" applyAlignment="1">
      <alignment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2" fontId="20" fillId="0" borderId="18" xfId="53" applyNumberFormat="1" applyFont="1" applyBorder="1" applyAlignment="1">
      <alignment horizontal="center" vertical="center"/>
      <protection/>
    </xf>
    <xf numFmtId="182" fontId="2" fillId="0" borderId="10" xfId="0" applyNumberFormat="1" applyFont="1" applyBorder="1" applyAlignment="1">
      <alignment/>
    </xf>
    <xf numFmtId="183" fontId="0" fillId="0" borderId="12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/>
    </xf>
    <xf numFmtId="182" fontId="0" fillId="0" borderId="10" xfId="0" applyNumberForma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2" fontId="8" fillId="0" borderId="10" xfId="0" applyNumberFormat="1" applyFont="1" applyBorder="1" applyAlignment="1">
      <alignment horizontal="right" vertical="center"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18" fillId="0" borderId="20" xfId="53" applyFont="1" applyBorder="1" applyAlignment="1">
      <alignment horizontal="center" vertical="center" wrapText="1"/>
      <protection/>
    </xf>
    <xf numFmtId="0" fontId="18" fillId="0" borderId="19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53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11" xfId="53" applyFont="1" applyBorder="1" applyAlignment="1">
      <alignment horizontal="center" vertical="center"/>
      <protection/>
    </xf>
    <xf numFmtId="0" fontId="18" fillId="0" borderId="14" xfId="53" applyFont="1" applyBorder="1" applyAlignment="1">
      <alignment horizontal="center" vertical="center"/>
      <protection/>
    </xf>
    <xf numFmtId="0" fontId="18" fillId="0" borderId="11" xfId="53" applyFont="1" applyBorder="1" applyAlignment="1">
      <alignment horizontal="center" vertical="center"/>
      <protection/>
    </xf>
    <xf numFmtId="0" fontId="18" fillId="0" borderId="14" xfId="53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2" fontId="0" fillId="0" borderId="11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82" fontId="0" fillId="0" borderId="0" xfId="0" applyNumberForma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82" fontId="6" fillId="0" borderId="13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2" fontId="6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82" fontId="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/>
    </xf>
    <xf numFmtId="2" fontId="4" fillId="0" borderId="12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view="pageBreakPreview" zoomScale="110" zoomScaleSheetLayoutView="110" zoomScalePageLayoutView="0" workbookViewId="0" topLeftCell="A8">
      <selection activeCell="B5" sqref="B5:F5"/>
    </sheetView>
  </sheetViews>
  <sheetFormatPr defaultColWidth="9.140625" defaultRowHeight="12.75"/>
  <cols>
    <col min="1" max="1" width="26.28125" style="0" customWidth="1"/>
    <col min="2" max="2" width="64.28125" style="0" customWidth="1"/>
    <col min="3" max="3" width="9.7109375" style="0" hidden="1" customWidth="1"/>
    <col min="4" max="4" width="0" style="0" hidden="1" customWidth="1"/>
    <col min="5" max="5" width="22.57421875" style="0" customWidth="1"/>
    <col min="6" max="6" width="5.00390625" style="0" customWidth="1"/>
    <col min="7" max="7" width="9.7109375" style="0" hidden="1" customWidth="1"/>
  </cols>
  <sheetData>
    <row r="1" spans="1:15" ht="12.75">
      <c r="A1" s="15"/>
      <c r="B1" s="15"/>
      <c r="C1" s="15"/>
      <c r="D1" s="15" t="s">
        <v>113</v>
      </c>
      <c r="E1" s="354" t="s">
        <v>113</v>
      </c>
      <c r="F1" s="354"/>
      <c r="J1" s="15"/>
      <c r="K1" s="15"/>
      <c r="L1" s="15"/>
      <c r="M1" s="15"/>
      <c r="N1" s="15"/>
      <c r="O1" s="15"/>
    </row>
    <row r="2" spans="1:15" ht="12.75">
      <c r="A2" s="357" t="s">
        <v>554</v>
      </c>
      <c r="B2" s="357"/>
      <c r="C2" s="357"/>
      <c r="D2" s="357"/>
      <c r="E2" s="357"/>
      <c r="F2" s="357"/>
      <c r="G2" s="85"/>
      <c r="H2" s="85"/>
      <c r="I2" s="85"/>
      <c r="J2" s="85"/>
      <c r="K2" s="85"/>
      <c r="L2" s="85"/>
      <c r="M2" s="85"/>
      <c r="N2" s="85"/>
      <c r="O2" s="85"/>
    </row>
    <row r="3" spans="1:15" ht="12.75">
      <c r="A3" s="357" t="s">
        <v>553</v>
      </c>
      <c r="B3" s="354"/>
      <c r="C3" s="354"/>
      <c r="D3" s="354"/>
      <c r="E3" s="354"/>
      <c r="F3" s="354"/>
      <c r="G3" s="8"/>
      <c r="H3" s="8"/>
      <c r="I3" s="8"/>
      <c r="J3" s="8"/>
      <c r="K3" s="8"/>
      <c r="L3" s="8"/>
      <c r="M3" s="8"/>
      <c r="N3" s="8"/>
      <c r="O3" s="8"/>
    </row>
    <row r="4" spans="1:15" ht="12.75">
      <c r="A4" s="354" t="s">
        <v>552</v>
      </c>
      <c r="B4" s="354"/>
      <c r="C4" s="354"/>
      <c r="D4" s="354"/>
      <c r="E4" s="354"/>
      <c r="F4" s="354"/>
      <c r="G4" s="8"/>
      <c r="H4" s="8"/>
      <c r="I4" s="8"/>
      <c r="J4" s="8"/>
      <c r="K4" s="8"/>
      <c r="L4" s="8"/>
      <c r="M4" s="8"/>
      <c r="N4" s="8"/>
      <c r="O4" s="8"/>
    </row>
    <row r="5" spans="1:15" ht="12.75">
      <c r="A5" s="15"/>
      <c r="B5" s="354" t="s">
        <v>551</v>
      </c>
      <c r="C5" s="354"/>
      <c r="D5" s="354"/>
      <c r="E5" s="354"/>
      <c r="F5" s="354"/>
      <c r="G5" s="8"/>
      <c r="H5" s="8"/>
      <c r="I5" s="8"/>
      <c r="J5" s="8"/>
      <c r="K5" s="8"/>
      <c r="L5" s="8"/>
      <c r="M5" s="8"/>
      <c r="N5" s="8"/>
      <c r="O5" s="8"/>
    </row>
    <row r="6" spans="1:15" ht="20.25" customHeight="1">
      <c r="A6" s="356" t="s">
        <v>438</v>
      </c>
      <c r="B6" s="356"/>
      <c r="C6" s="356"/>
      <c r="D6" s="356"/>
      <c r="E6" s="356"/>
      <c r="F6" s="356"/>
      <c r="G6" s="143"/>
      <c r="H6" s="143"/>
      <c r="I6" s="8"/>
      <c r="J6" s="8"/>
      <c r="K6" s="8"/>
      <c r="L6" s="8"/>
      <c r="M6" s="8"/>
      <c r="N6" s="8"/>
      <c r="O6" s="8"/>
    </row>
    <row r="7" spans="1:7" ht="15" hidden="1">
      <c r="A7" s="86"/>
      <c r="B7" s="87"/>
      <c r="C7" s="88"/>
      <c r="D7" s="88"/>
      <c r="E7" s="89" t="s">
        <v>114</v>
      </c>
      <c r="F7" s="88" t="s">
        <v>115</v>
      </c>
      <c r="G7" s="88" t="s">
        <v>116</v>
      </c>
    </row>
    <row r="8" spans="1:7" ht="15">
      <c r="A8" s="86"/>
      <c r="B8" s="87"/>
      <c r="C8" s="88"/>
      <c r="D8" s="88"/>
      <c r="E8" s="90" t="s">
        <v>117</v>
      </c>
      <c r="F8" s="88"/>
      <c r="G8" s="88"/>
    </row>
    <row r="9" spans="1:7" ht="12.75">
      <c r="A9" s="91"/>
      <c r="B9" s="91"/>
      <c r="C9" s="349" t="s">
        <v>118</v>
      </c>
      <c r="D9" s="349" t="s">
        <v>119</v>
      </c>
      <c r="E9" s="351" t="s">
        <v>439</v>
      </c>
      <c r="F9" s="353"/>
      <c r="G9" s="355"/>
    </row>
    <row r="10" spans="1:7" ht="20.25" customHeight="1">
      <c r="A10" s="92" t="s">
        <v>120</v>
      </c>
      <c r="B10" s="92" t="s">
        <v>121</v>
      </c>
      <c r="C10" s="350"/>
      <c r="D10" s="350"/>
      <c r="E10" s="352"/>
      <c r="F10" s="353"/>
      <c r="G10" s="355"/>
    </row>
    <row r="11" spans="1:7" ht="12.75">
      <c r="A11" s="93" t="s">
        <v>122</v>
      </c>
      <c r="B11" s="94" t="s">
        <v>123</v>
      </c>
      <c r="C11" s="95" t="e">
        <f>C12+C26+C30+C35+C60</f>
        <v>#REF!</v>
      </c>
      <c r="D11" s="95" t="e">
        <f>D12+D26+D30+D35+D60</f>
        <v>#REF!</v>
      </c>
      <c r="E11" s="96">
        <f>E13+E26+E30+E60+E66+E71+E20</f>
        <v>16158.5</v>
      </c>
      <c r="F11" s="97"/>
      <c r="G11" s="98"/>
    </row>
    <row r="12" spans="1:7" ht="12.75">
      <c r="A12" s="93" t="s">
        <v>124</v>
      </c>
      <c r="B12" s="94" t="s">
        <v>125</v>
      </c>
      <c r="C12" s="95">
        <f>C13</f>
        <v>159300</v>
      </c>
      <c r="D12" s="95">
        <v>-2120</v>
      </c>
      <c r="E12" s="96">
        <f>E13</f>
        <v>7500</v>
      </c>
      <c r="F12" s="97"/>
      <c r="G12" s="98"/>
    </row>
    <row r="13" spans="1:7" ht="12.75" customHeight="1">
      <c r="A13" s="99" t="s">
        <v>343</v>
      </c>
      <c r="B13" s="100" t="s">
        <v>126</v>
      </c>
      <c r="C13" s="95">
        <f>C15</f>
        <v>159300</v>
      </c>
      <c r="D13" s="95">
        <v>-2120</v>
      </c>
      <c r="E13" s="96">
        <f>E15</f>
        <v>7500</v>
      </c>
      <c r="F13" s="97"/>
      <c r="G13" s="98"/>
    </row>
    <row r="14" spans="1:7" ht="15.75" customHeight="1" hidden="1">
      <c r="A14" s="101" t="s">
        <v>127</v>
      </c>
      <c r="B14" s="102" t="s">
        <v>128</v>
      </c>
      <c r="C14" s="103"/>
      <c r="D14" s="103"/>
      <c r="E14" s="104"/>
      <c r="F14" s="105"/>
      <c r="G14" s="106"/>
    </row>
    <row r="15" spans="1:7" ht="12.75" hidden="1">
      <c r="A15" s="101" t="s">
        <v>129</v>
      </c>
      <c r="B15" s="102" t="s">
        <v>130</v>
      </c>
      <c r="C15" s="103">
        <v>159300</v>
      </c>
      <c r="D15" s="103"/>
      <c r="E15" s="104">
        <f>E16</f>
        <v>7500</v>
      </c>
      <c r="F15" s="107"/>
      <c r="G15" s="108"/>
    </row>
    <row r="16" spans="1:7" ht="45">
      <c r="A16" s="101" t="s">
        <v>218</v>
      </c>
      <c r="B16" s="102" t="s">
        <v>488</v>
      </c>
      <c r="C16" s="103">
        <v>159300</v>
      </c>
      <c r="D16" s="103"/>
      <c r="E16" s="104">
        <v>7500</v>
      </c>
      <c r="F16" s="107"/>
      <c r="G16" s="108"/>
    </row>
    <row r="17" spans="1:7" ht="12.75" hidden="1">
      <c r="A17" s="101" t="s">
        <v>132</v>
      </c>
      <c r="B17" s="102" t="s">
        <v>130</v>
      </c>
      <c r="C17" s="103">
        <v>159300</v>
      </c>
      <c r="D17" s="103">
        <v>-2120</v>
      </c>
      <c r="E17" s="104">
        <v>205</v>
      </c>
      <c r="F17" s="105"/>
      <c r="G17" s="106"/>
    </row>
    <row r="18" spans="1:7" ht="12.75" hidden="1">
      <c r="A18" s="101" t="s">
        <v>133</v>
      </c>
      <c r="B18" s="102" t="s">
        <v>130</v>
      </c>
      <c r="C18" s="103">
        <v>0</v>
      </c>
      <c r="D18" s="103"/>
      <c r="E18" s="104">
        <v>0</v>
      </c>
      <c r="F18" s="107"/>
      <c r="G18" s="106"/>
    </row>
    <row r="19" spans="1:9" ht="12.75" hidden="1">
      <c r="A19" s="101" t="s">
        <v>134</v>
      </c>
      <c r="B19" s="102" t="s">
        <v>130</v>
      </c>
      <c r="C19" s="103">
        <v>0</v>
      </c>
      <c r="D19" s="103"/>
      <c r="E19" s="104">
        <v>0</v>
      </c>
      <c r="F19" s="107"/>
      <c r="G19" s="106"/>
      <c r="I19">
        <v>0</v>
      </c>
    </row>
    <row r="20" spans="1:7" ht="26.25" customHeight="1">
      <c r="A20" s="114" t="s">
        <v>492</v>
      </c>
      <c r="B20" s="100" t="s">
        <v>493</v>
      </c>
      <c r="C20" s="111"/>
      <c r="D20" s="111"/>
      <c r="E20" s="112">
        <f>E22+E23+E24+E25</f>
        <v>3336.7</v>
      </c>
      <c r="F20" s="107"/>
      <c r="G20" s="106"/>
    </row>
    <row r="21" spans="1:7" ht="22.5">
      <c r="A21" s="101" t="s">
        <v>491</v>
      </c>
      <c r="B21" s="102" t="s">
        <v>494</v>
      </c>
      <c r="C21" s="111"/>
      <c r="D21" s="111"/>
      <c r="E21" s="112">
        <f>E22+E23+E24+E25</f>
        <v>3336.7</v>
      </c>
      <c r="F21" s="107"/>
      <c r="G21" s="106"/>
    </row>
    <row r="22" spans="1:7" ht="48.75" customHeight="1">
      <c r="A22" s="101" t="s">
        <v>219</v>
      </c>
      <c r="B22" s="335" t="s">
        <v>490</v>
      </c>
      <c r="C22" s="103"/>
      <c r="D22" s="103"/>
      <c r="E22" s="104">
        <v>1532.1</v>
      </c>
      <c r="F22" s="107"/>
      <c r="G22" s="106"/>
    </row>
    <row r="23" spans="1:7" ht="57.75" customHeight="1">
      <c r="A23" s="101" t="s">
        <v>220</v>
      </c>
      <c r="B23" s="102" t="s">
        <v>495</v>
      </c>
      <c r="C23" s="103"/>
      <c r="D23" s="103"/>
      <c r="E23" s="104">
        <v>8.7</v>
      </c>
      <c r="F23" s="107"/>
      <c r="G23" s="106"/>
    </row>
    <row r="24" spans="1:7" ht="49.5" customHeight="1">
      <c r="A24" s="101" t="s">
        <v>221</v>
      </c>
      <c r="B24" s="102" t="s">
        <v>496</v>
      </c>
      <c r="C24" s="103"/>
      <c r="D24" s="103"/>
      <c r="E24" s="104">
        <v>2015.4</v>
      </c>
      <c r="F24" s="107"/>
      <c r="G24" s="106"/>
    </row>
    <row r="25" spans="1:7" ht="45.75" customHeight="1">
      <c r="A25" s="101" t="s">
        <v>222</v>
      </c>
      <c r="B25" s="102" t="s">
        <v>497</v>
      </c>
      <c r="C25" s="103"/>
      <c r="D25" s="103"/>
      <c r="E25" s="104">
        <v>-219.5</v>
      </c>
      <c r="F25" s="107"/>
      <c r="G25" s="106"/>
    </row>
    <row r="26" spans="1:7" ht="19.5" customHeight="1">
      <c r="A26" s="114" t="s">
        <v>498</v>
      </c>
      <c r="B26" s="115" t="s">
        <v>499</v>
      </c>
      <c r="C26" s="95">
        <f>C27+C28</f>
        <v>100</v>
      </c>
      <c r="D26" s="95">
        <f>D27+D28</f>
        <v>2120</v>
      </c>
      <c r="E26" s="96">
        <f>E27+E28</f>
        <v>150</v>
      </c>
      <c r="F26" s="97"/>
      <c r="G26" s="98"/>
    </row>
    <row r="27" spans="1:7" ht="33.75">
      <c r="A27" s="101" t="s">
        <v>223</v>
      </c>
      <c r="B27" s="102" t="s">
        <v>489</v>
      </c>
      <c r="C27" s="103">
        <v>100</v>
      </c>
      <c r="D27" s="103">
        <v>2115</v>
      </c>
      <c r="E27" s="104">
        <v>150</v>
      </c>
      <c r="F27" s="107"/>
      <c r="G27" s="113"/>
    </row>
    <row r="28" spans="1:7" ht="12.75" hidden="1">
      <c r="A28" s="101" t="s">
        <v>135</v>
      </c>
      <c r="B28" s="102" t="s">
        <v>136</v>
      </c>
      <c r="C28" s="103">
        <v>0</v>
      </c>
      <c r="D28" s="103">
        <v>5</v>
      </c>
      <c r="E28" s="104">
        <v>0</v>
      </c>
      <c r="F28" s="107"/>
      <c r="G28" s="106"/>
    </row>
    <row r="29" spans="1:7" ht="15.75" customHeight="1" hidden="1">
      <c r="A29" s="101" t="s">
        <v>137</v>
      </c>
      <c r="B29" s="102" t="s">
        <v>138</v>
      </c>
      <c r="C29" s="103"/>
      <c r="D29" s="103"/>
      <c r="E29" s="104"/>
      <c r="F29" s="107"/>
      <c r="G29" s="106"/>
    </row>
    <row r="30" spans="1:7" ht="18.75" customHeight="1">
      <c r="A30" s="114" t="s">
        <v>224</v>
      </c>
      <c r="B30" s="115" t="s">
        <v>500</v>
      </c>
      <c r="C30" s="95" t="e">
        <f>C31+#REF!+C34</f>
        <v>#REF!</v>
      </c>
      <c r="D30" s="95" t="e">
        <f>D31+#REF!+D34</f>
        <v>#REF!</v>
      </c>
      <c r="E30" s="96">
        <f>E32+E35</f>
        <v>4546.8</v>
      </c>
      <c r="F30" s="97"/>
      <c r="G30" s="98"/>
    </row>
    <row r="31" spans="1:7" ht="12.75" hidden="1">
      <c r="A31" s="101" t="s">
        <v>139</v>
      </c>
      <c r="B31" s="102" t="s">
        <v>140</v>
      </c>
      <c r="C31" s="103"/>
      <c r="D31" s="103"/>
      <c r="E31" s="104"/>
      <c r="F31" s="107"/>
      <c r="G31" s="106"/>
    </row>
    <row r="32" spans="1:7" ht="14.25">
      <c r="A32" s="333" t="s">
        <v>502</v>
      </c>
      <c r="B32" s="332" t="s">
        <v>501</v>
      </c>
      <c r="C32" s="103"/>
      <c r="D32" s="103"/>
      <c r="E32" s="104">
        <f>E33</f>
        <v>400</v>
      </c>
      <c r="F32" s="107"/>
      <c r="G32" s="106"/>
    </row>
    <row r="33" spans="1:7" ht="45">
      <c r="A33" s="101" t="s">
        <v>225</v>
      </c>
      <c r="B33" s="102" t="s">
        <v>503</v>
      </c>
      <c r="C33" s="103"/>
      <c r="D33" s="103"/>
      <c r="E33" s="104">
        <v>400</v>
      </c>
      <c r="F33" s="107"/>
      <c r="G33" s="106"/>
    </row>
    <row r="34" spans="1:7" ht="12.75" hidden="1">
      <c r="A34" s="101" t="s">
        <v>141</v>
      </c>
      <c r="B34" s="102" t="s">
        <v>140</v>
      </c>
      <c r="C34" s="103">
        <v>0</v>
      </c>
      <c r="D34" s="103"/>
      <c r="E34" s="104">
        <v>0</v>
      </c>
      <c r="F34" s="107"/>
      <c r="G34" s="106"/>
    </row>
    <row r="35" spans="1:7" ht="14.25">
      <c r="A35" s="114" t="s">
        <v>226</v>
      </c>
      <c r="B35" s="332" t="s">
        <v>448</v>
      </c>
      <c r="C35" s="95">
        <f>C36+C37+C38+C39+C40+C41</f>
        <v>18800</v>
      </c>
      <c r="D35" s="95">
        <f>D36+D37+D38+D39+D40+D41</f>
        <v>0</v>
      </c>
      <c r="E35" s="96">
        <f>E36+E37+E38+E39+E40+E41</f>
        <v>4146.8</v>
      </c>
      <c r="F35" s="97"/>
      <c r="G35" s="98"/>
    </row>
    <row r="36" spans="1:7" ht="49.5" customHeight="1">
      <c r="A36" s="101" t="s">
        <v>277</v>
      </c>
      <c r="B36" s="335" t="s">
        <v>504</v>
      </c>
      <c r="C36" s="103">
        <v>11600</v>
      </c>
      <c r="D36" s="103">
        <v>2000</v>
      </c>
      <c r="E36" s="104">
        <v>3346.8</v>
      </c>
      <c r="F36" s="105"/>
      <c r="G36" s="106"/>
    </row>
    <row r="37" spans="1:7" ht="12.75" hidden="1">
      <c r="A37" s="101" t="s">
        <v>142</v>
      </c>
      <c r="B37" s="334" t="s">
        <v>143</v>
      </c>
      <c r="C37" s="103">
        <v>0</v>
      </c>
      <c r="D37" s="103">
        <v>100</v>
      </c>
      <c r="E37" s="104">
        <v>0</v>
      </c>
      <c r="F37" s="105"/>
      <c r="G37" s="106"/>
    </row>
    <row r="38" spans="1:7" ht="12.75" hidden="1">
      <c r="A38" s="101" t="s">
        <v>144</v>
      </c>
      <c r="B38" s="334" t="s">
        <v>145</v>
      </c>
      <c r="C38" s="95"/>
      <c r="D38" s="95"/>
      <c r="E38" s="96"/>
      <c r="F38" s="116"/>
      <c r="G38" s="117"/>
    </row>
    <row r="39" spans="1:7" ht="12.75" hidden="1">
      <c r="A39" s="101" t="s">
        <v>146</v>
      </c>
      <c r="B39" s="334" t="s">
        <v>147</v>
      </c>
      <c r="C39" s="95"/>
      <c r="D39" s="95"/>
      <c r="E39" s="96"/>
      <c r="F39" s="116"/>
      <c r="G39" s="117"/>
    </row>
    <row r="40" spans="1:7" ht="48.75" customHeight="1">
      <c r="A40" s="101" t="s">
        <v>278</v>
      </c>
      <c r="B40" s="335" t="s">
        <v>505</v>
      </c>
      <c r="C40" s="103">
        <v>7200</v>
      </c>
      <c r="D40" s="103">
        <v>-2400</v>
      </c>
      <c r="E40" s="104">
        <v>800</v>
      </c>
      <c r="F40" s="105"/>
      <c r="G40" s="106"/>
    </row>
    <row r="41" spans="1:7" ht="17.25" customHeight="1" hidden="1">
      <c r="A41" s="101" t="s">
        <v>149</v>
      </c>
      <c r="B41" s="329" t="s">
        <v>505</v>
      </c>
      <c r="C41" s="103">
        <v>0</v>
      </c>
      <c r="D41" s="103">
        <v>300</v>
      </c>
      <c r="E41" s="104">
        <v>0</v>
      </c>
      <c r="F41" s="105"/>
      <c r="G41" s="106"/>
    </row>
    <row r="42" spans="1:7" ht="21" hidden="1">
      <c r="A42" s="114" t="s">
        <v>150</v>
      </c>
      <c r="B42" s="115" t="s">
        <v>151</v>
      </c>
      <c r="C42" s="95">
        <v>0</v>
      </c>
      <c r="D42" s="95"/>
      <c r="E42" s="96">
        <v>0</v>
      </c>
      <c r="F42" s="116"/>
      <c r="G42" s="118"/>
    </row>
    <row r="43" spans="1:7" ht="27" customHeight="1" hidden="1">
      <c r="A43" s="101" t="s">
        <v>152</v>
      </c>
      <c r="B43" s="102" t="s">
        <v>153</v>
      </c>
      <c r="C43" s="95"/>
      <c r="D43" s="95"/>
      <c r="E43" s="96"/>
      <c r="F43" s="97"/>
      <c r="G43" s="117"/>
    </row>
    <row r="44" spans="1:7" ht="26.25" customHeight="1" hidden="1">
      <c r="A44" s="101" t="s">
        <v>154</v>
      </c>
      <c r="B44" s="119" t="s">
        <v>155</v>
      </c>
      <c r="C44" s="95"/>
      <c r="D44" s="95"/>
      <c r="E44" s="96"/>
      <c r="F44" s="97"/>
      <c r="G44" s="117"/>
    </row>
    <row r="45" spans="1:7" ht="24" customHeight="1" hidden="1">
      <c r="A45" s="101" t="s">
        <v>156</v>
      </c>
      <c r="B45" s="119" t="s">
        <v>155</v>
      </c>
      <c r="C45" s="95"/>
      <c r="D45" s="95"/>
      <c r="E45" s="96"/>
      <c r="F45" s="97"/>
      <c r="G45" s="117"/>
    </row>
    <row r="46" spans="1:7" ht="24.75" customHeight="1" hidden="1">
      <c r="A46" s="101" t="s">
        <v>157</v>
      </c>
      <c r="B46" s="119" t="s">
        <v>155</v>
      </c>
      <c r="C46" s="95"/>
      <c r="D46" s="95"/>
      <c r="E46" s="96"/>
      <c r="F46" s="97"/>
      <c r="G46" s="117"/>
    </row>
    <row r="47" spans="1:7" ht="12.75" hidden="1">
      <c r="A47" s="101" t="s">
        <v>158</v>
      </c>
      <c r="B47" s="120" t="s">
        <v>159</v>
      </c>
      <c r="C47" s="95">
        <v>0</v>
      </c>
      <c r="D47" s="95">
        <v>0</v>
      </c>
      <c r="E47" s="96">
        <f>E48</f>
        <v>0</v>
      </c>
      <c r="F47" s="97"/>
      <c r="G47" s="98"/>
    </row>
    <row r="48" spans="1:7" ht="12.75" hidden="1">
      <c r="A48" s="101" t="s">
        <v>160</v>
      </c>
      <c r="B48" s="119" t="s">
        <v>161</v>
      </c>
      <c r="C48" s="95"/>
      <c r="D48" s="95"/>
      <c r="E48" s="104">
        <v>0</v>
      </c>
      <c r="F48" s="107"/>
      <c r="G48" s="113"/>
    </row>
    <row r="49" spans="1:7" ht="12.75" hidden="1">
      <c r="A49" s="101" t="s">
        <v>162</v>
      </c>
      <c r="B49" s="119" t="s">
        <v>163</v>
      </c>
      <c r="C49" s="95"/>
      <c r="D49" s="95"/>
      <c r="E49" s="96"/>
      <c r="F49" s="97"/>
      <c r="G49" s="117"/>
    </row>
    <row r="50" spans="1:7" ht="12.75" hidden="1">
      <c r="A50" s="121" t="s">
        <v>164</v>
      </c>
      <c r="B50" s="122" t="s">
        <v>165</v>
      </c>
      <c r="C50" s="95"/>
      <c r="D50" s="95"/>
      <c r="E50" s="96"/>
      <c r="F50" s="97"/>
      <c r="G50" s="117"/>
    </row>
    <row r="51" spans="1:7" ht="12.75" hidden="1">
      <c r="A51" s="101" t="s">
        <v>166</v>
      </c>
      <c r="B51" s="119" t="s">
        <v>147</v>
      </c>
      <c r="C51" s="95">
        <v>0</v>
      </c>
      <c r="D51" s="95">
        <v>0</v>
      </c>
      <c r="E51" s="96">
        <v>0</v>
      </c>
      <c r="F51" s="116"/>
      <c r="G51" s="117"/>
    </row>
    <row r="52" spans="1:7" ht="12.75" hidden="1">
      <c r="A52" s="101" t="s">
        <v>167</v>
      </c>
      <c r="B52" s="119" t="s">
        <v>147</v>
      </c>
      <c r="C52" s="95">
        <v>0</v>
      </c>
      <c r="D52" s="95"/>
      <c r="E52" s="96">
        <v>0</v>
      </c>
      <c r="F52" s="116"/>
      <c r="G52" s="117"/>
    </row>
    <row r="53" spans="1:7" ht="12.75" hidden="1">
      <c r="A53" s="101" t="s">
        <v>168</v>
      </c>
      <c r="B53" s="119" t="s">
        <v>147</v>
      </c>
      <c r="C53" s="95"/>
      <c r="D53" s="95"/>
      <c r="E53" s="96"/>
      <c r="F53" s="97"/>
      <c r="G53" s="117"/>
    </row>
    <row r="54" spans="1:7" ht="12.75" hidden="1">
      <c r="A54" s="101" t="s">
        <v>169</v>
      </c>
      <c r="B54" s="102" t="s">
        <v>170</v>
      </c>
      <c r="C54" s="95"/>
      <c r="D54" s="95"/>
      <c r="E54" s="96">
        <v>0</v>
      </c>
      <c r="F54" s="97"/>
      <c r="G54" s="117"/>
    </row>
    <row r="55" spans="1:7" ht="12.75" hidden="1">
      <c r="A55" s="109" t="s">
        <v>171</v>
      </c>
      <c r="B55" s="110" t="s">
        <v>172</v>
      </c>
      <c r="C55" s="95"/>
      <c r="D55" s="95"/>
      <c r="E55" s="96"/>
      <c r="F55" s="97"/>
      <c r="G55" s="123"/>
    </row>
    <row r="56" spans="1:7" ht="12.75" hidden="1">
      <c r="A56" s="101" t="s">
        <v>173</v>
      </c>
      <c r="B56" s="102" t="s">
        <v>174</v>
      </c>
      <c r="C56" s="95"/>
      <c r="D56" s="95"/>
      <c r="E56" s="96"/>
      <c r="F56" s="97"/>
      <c r="G56" s="123"/>
    </row>
    <row r="57" spans="1:7" ht="12.75" hidden="1">
      <c r="A57" s="109" t="s">
        <v>175</v>
      </c>
      <c r="B57" s="110" t="s">
        <v>176</v>
      </c>
      <c r="C57" s="95"/>
      <c r="D57" s="95"/>
      <c r="E57" s="96"/>
      <c r="F57" s="97"/>
      <c r="G57" s="123"/>
    </row>
    <row r="58" spans="1:7" ht="29.25" customHeight="1" hidden="1">
      <c r="A58" s="101" t="s">
        <v>177</v>
      </c>
      <c r="B58" s="102" t="s">
        <v>178</v>
      </c>
      <c r="C58" s="95"/>
      <c r="D58" s="95"/>
      <c r="E58" s="96"/>
      <c r="F58" s="97"/>
      <c r="G58" s="123"/>
    </row>
    <row r="59" spans="1:7" ht="12.75" hidden="1">
      <c r="A59" s="101" t="s">
        <v>179</v>
      </c>
      <c r="B59" s="102" t="s">
        <v>180</v>
      </c>
      <c r="C59" s="95">
        <v>0</v>
      </c>
      <c r="D59" s="95"/>
      <c r="E59" s="96">
        <v>0</v>
      </c>
      <c r="F59" s="97"/>
      <c r="G59" s="123"/>
    </row>
    <row r="60" spans="1:7" ht="29.25" customHeight="1">
      <c r="A60" s="109" t="s">
        <v>227</v>
      </c>
      <c r="B60" s="115" t="s">
        <v>506</v>
      </c>
      <c r="C60" s="95">
        <f>C61+C64</f>
        <v>5500</v>
      </c>
      <c r="D60" s="95">
        <f>D61+D64</f>
        <v>0</v>
      </c>
      <c r="E60" s="96">
        <f>E61+E64+E63</f>
        <v>600</v>
      </c>
      <c r="F60" s="97"/>
      <c r="G60" s="98"/>
    </row>
    <row r="61" spans="1:7" ht="20.25" customHeight="1" hidden="1">
      <c r="A61" s="121" t="s">
        <v>228</v>
      </c>
      <c r="B61" s="144" t="s">
        <v>181</v>
      </c>
      <c r="C61" s="95">
        <f>C62</f>
        <v>5000</v>
      </c>
      <c r="D61" s="95"/>
      <c r="E61" s="104">
        <v>0</v>
      </c>
      <c r="F61" s="97"/>
      <c r="G61" s="98"/>
    </row>
    <row r="62" spans="1:7" ht="23.25" customHeight="1" hidden="1">
      <c r="A62" s="121" t="s">
        <v>182</v>
      </c>
      <c r="B62" s="122" t="s">
        <v>183</v>
      </c>
      <c r="C62" s="103">
        <v>5000</v>
      </c>
      <c r="D62" s="95"/>
      <c r="E62" s="104"/>
      <c r="F62" s="107"/>
      <c r="G62" s="108"/>
    </row>
    <row r="63" spans="1:7" ht="46.5" customHeight="1">
      <c r="A63" s="121" t="s">
        <v>344</v>
      </c>
      <c r="B63" s="335" t="s">
        <v>409</v>
      </c>
      <c r="C63" s="103"/>
      <c r="D63" s="95"/>
      <c r="E63" s="104">
        <v>600</v>
      </c>
      <c r="F63" s="107"/>
      <c r="G63" s="108"/>
    </row>
    <row r="64" spans="1:7" ht="13.5" customHeight="1" hidden="1">
      <c r="A64" s="121" t="s">
        <v>229</v>
      </c>
      <c r="B64" s="122" t="s">
        <v>184</v>
      </c>
      <c r="C64" s="103">
        <f>C65</f>
        <v>500</v>
      </c>
      <c r="D64" s="95"/>
      <c r="E64" s="104">
        <f>E65</f>
        <v>0</v>
      </c>
      <c r="F64" s="107"/>
      <c r="G64" s="108"/>
    </row>
    <row r="65" spans="1:7" ht="21" customHeight="1" hidden="1">
      <c r="A65" s="121" t="s">
        <v>230</v>
      </c>
      <c r="B65" s="193" t="s">
        <v>185</v>
      </c>
      <c r="C65" s="103">
        <v>500</v>
      </c>
      <c r="D65" s="95"/>
      <c r="E65" s="104">
        <v>0</v>
      </c>
      <c r="F65" s="107"/>
      <c r="G65" s="108"/>
    </row>
    <row r="66" spans="1:7" ht="20.25" customHeight="1">
      <c r="A66" s="109" t="s">
        <v>279</v>
      </c>
      <c r="B66" s="115" t="s">
        <v>507</v>
      </c>
      <c r="C66" s="95">
        <f>C67+C69</f>
        <v>0</v>
      </c>
      <c r="D66" s="95"/>
      <c r="E66" s="96">
        <f>E67</f>
        <v>5</v>
      </c>
      <c r="F66" s="116"/>
      <c r="G66" s="123"/>
    </row>
    <row r="67" spans="1:7" ht="37.5" customHeight="1">
      <c r="A67" s="101" t="s">
        <v>457</v>
      </c>
      <c r="B67" s="119" t="s">
        <v>458</v>
      </c>
      <c r="C67" s="103">
        <f>C68</f>
        <v>0</v>
      </c>
      <c r="D67" s="103"/>
      <c r="E67" s="104">
        <v>5</v>
      </c>
      <c r="F67" s="105"/>
      <c r="G67" s="124"/>
    </row>
    <row r="68" spans="1:7" ht="12.75" hidden="1">
      <c r="A68" s="101" t="s">
        <v>231</v>
      </c>
      <c r="B68" s="102" t="s">
        <v>187</v>
      </c>
      <c r="C68" s="103">
        <v>0</v>
      </c>
      <c r="D68" s="103"/>
      <c r="E68" s="104"/>
      <c r="F68" s="105"/>
      <c r="G68" s="124"/>
    </row>
    <row r="69" spans="1:7" ht="12.75" hidden="1">
      <c r="A69" s="121" t="s">
        <v>232</v>
      </c>
      <c r="B69" s="122" t="s">
        <v>188</v>
      </c>
      <c r="C69" s="103">
        <f>C70</f>
        <v>0</v>
      </c>
      <c r="D69" s="103"/>
      <c r="E69" s="104"/>
      <c r="F69" s="107"/>
      <c r="G69" s="124"/>
    </row>
    <row r="70" spans="1:7" ht="12.75" hidden="1">
      <c r="A70" s="101" t="s">
        <v>233</v>
      </c>
      <c r="B70" s="119" t="s">
        <v>189</v>
      </c>
      <c r="C70" s="103">
        <v>0</v>
      </c>
      <c r="D70" s="103"/>
      <c r="E70" s="104"/>
      <c r="F70" s="105"/>
      <c r="G70" s="124"/>
    </row>
    <row r="71" spans="1:7" ht="18.75" customHeight="1">
      <c r="A71" s="109" t="s">
        <v>186</v>
      </c>
      <c r="B71" s="115" t="s">
        <v>508</v>
      </c>
      <c r="C71" s="103"/>
      <c r="D71" s="103"/>
      <c r="E71" s="112">
        <f>E72</f>
        <v>20</v>
      </c>
      <c r="F71" s="105"/>
      <c r="G71" s="124"/>
    </row>
    <row r="72" spans="1:7" ht="19.5" customHeight="1">
      <c r="A72" s="101" t="s">
        <v>233</v>
      </c>
      <c r="B72" s="119" t="s">
        <v>349</v>
      </c>
      <c r="C72" s="103"/>
      <c r="D72" s="103"/>
      <c r="E72" s="104">
        <v>20</v>
      </c>
      <c r="F72" s="105"/>
      <c r="G72" s="124"/>
    </row>
    <row r="73" spans="1:7" ht="12.75">
      <c r="A73" s="109" t="s">
        <v>234</v>
      </c>
      <c r="B73" s="340" t="s">
        <v>453</v>
      </c>
      <c r="C73" s="95" t="e">
        <f>C74</f>
        <v>#REF!</v>
      </c>
      <c r="D73" s="95" t="e">
        <f>D74</f>
        <v>#REF!</v>
      </c>
      <c r="E73" s="96">
        <f>E74+E104+E112</f>
        <v>108759.3</v>
      </c>
      <c r="F73" s="97"/>
      <c r="G73" s="98"/>
    </row>
    <row r="74" spans="1:7" ht="21.75" customHeight="1">
      <c r="A74" s="101" t="s">
        <v>235</v>
      </c>
      <c r="B74" s="119" t="s">
        <v>454</v>
      </c>
      <c r="C74" s="95" t="e">
        <f>C79+C80+#REF!+#REF!+C81+C82+C83</f>
        <v>#REF!</v>
      </c>
      <c r="D74" s="95" t="e">
        <f>D79+D80+#REF!+#REF!+D81+D82+D83</f>
        <v>#REF!</v>
      </c>
      <c r="E74" s="96">
        <f>E75+E81</f>
        <v>107922</v>
      </c>
      <c r="F74" s="97"/>
      <c r="G74" s="98"/>
    </row>
    <row r="75" spans="1:7" ht="12.75">
      <c r="A75" s="101" t="s">
        <v>524</v>
      </c>
      <c r="B75" s="119" t="s">
        <v>190</v>
      </c>
      <c r="C75" s="95">
        <f>C76+C80</f>
        <v>2369286</v>
      </c>
      <c r="D75" s="95">
        <f>D76+D80</f>
        <v>0</v>
      </c>
      <c r="E75" s="96">
        <f>E76+E80</f>
        <v>4198.8</v>
      </c>
      <c r="F75" s="97"/>
      <c r="G75" s="98"/>
    </row>
    <row r="76" spans="1:7" ht="15" customHeight="1">
      <c r="A76" s="101" t="s">
        <v>525</v>
      </c>
      <c r="B76" s="119" t="s">
        <v>191</v>
      </c>
      <c r="C76" s="95">
        <f>C79+C80</f>
        <v>1708143</v>
      </c>
      <c r="D76" s="95">
        <f>D79+D80</f>
        <v>0</v>
      </c>
      <c r="E76" s="96">
        <f>E79+E80</f>
        <v>4198.8</v>
      </c>
      <c r="F76" s="97"/>
      <c r="G76" s="98"/>
    </row>
    <row r="77" spans="1:7" ht="12.75" hidden="1">
      <c r="A77" s="331" t="s">
        <v>526</v>
      </c>
      <c r="B77" s="119" t="s">
        <v>193</v>
      </c>
      <c r="C77" s="95"/>
      <c r="D77" s="95"/>
      <c r="E77" s="96"/>
      <c r="F77" s="116"/>
      <c r="G77" s="117"/>
    </row>
    <row r="78" spans="1:7" ht="22.5">
      <c r="A78" s="101" t="s">
        <v>526</v>
      </c>
      <c r="B78" s="119" t="s">
        <v>528</v>
      </c>
      <c r="C78" s="95"/>
      <c r="D78" s="95"/>
      <c r="E78" s="96">
        <f>E79</f>
        <v>4198.8</v>
      </c>
      <c r="F78" s="116"/>
      <c r="G78" s="117"/>
    </row>
    <row r="79" spans="1:7" ht="24.75" customHeight="1">
      <c r="A79" s="101" t="s">
        <v>526</v>
      </c>
      <c r="B79" s="119" t="s">
        <v>527</v>
      </c>
      <c r="C79" s="95">
        <v>1047000</v>
      </c>
      <c r="D79" s="95"/>
      <c r="E79" s="96">
        <v>4198.8</v>
      </c>
      <c r="F79" s="116"/>
      <c r="G79" s="125"/>
    </row>
    <row r="80" spans="1:7" ht="17.25" customHeight="1" hidden="1">
      <c r="A80" s="101" t="s">
        <v>236</v>
      </c>
      <c r="B80" s="102" t="s">
        <v>193</v>
      </c>
      <c r="C80" s="95">
        <v>661143</v>
      </c>
      <c r="D80" s="95"/>
      <c r="E80" s="96">
        <v>0</v>
      </c>
      <c r="F80" s="116"/>
      <c r="G80" s="125"/>
    </row>
    <row r="81" spans="1:7" ht="25.5">
      <c r="A81" s="109" t="s">
        <v>519</v>
      </c>
      <c r="B81" s="337" t="s">
        <v>520</v>
      </c>
      <c r="C81" s="95"/>
      <c r="D81" s="95"/>
      <c r="E81" s="96">
        <v>103723.2</v>
      </c>
      <c r="F81" s="116"/>
      <c r="G81" s="125"/>
    </row>
    <row r="82" spans="1:7" ht="12.75" hidden="1">
      <c r="A82" s="101" t="s">
        <v>237</v>
      </c>
      <c r="B82" s="102" t="s">
        <v>54</v>
      </c>
      <c r="C82" s="95">
        <v>168010</v>
      </c>
      <c r="D82" s="95"/>
      <c r="E82" s="96">
        <v>0</v>
      </c>
      <c r="F82" s="116"/>
      <c r="G82" s="126"/>
    </row>
    <row r="83" spans="1:7" ht="12.75" hidden="1">
      <c r="A83" s="101"/>
      <c r="B83" s="102"/>
      <c r="C83" s="95">
        <v>2337000</v>
      </c>
      <c r="D83" s="95">
        <v>3000</v>
      </c>
      <c r="E83" s="96"/>
      <c r="F83" s="116"/>
      <c r="G83" s="126"/>
    </row>
    <row r="84" spans="1:7" ht="12.75" hidden="1">
      <c r="A84" s="101" t="s">
        <v>194</v>
      </c>
      <c r="B84" s="102" t="s">
        <v>195</v>
      </c>
      <c r="C84" s="95"/>
      <c r="D84" s="95"/>
      <c r="E84" s="96"/>
      <c r="F84" s="97"/>
      <c r="G84" s="123"/>
    </row>
    <row r="85" spans="1:7" ht="12.75" hidden="1">
      <c r="A85" s="101" t="s">
        <v>196</v>
      </c>
      <c r="B85" s="102"/>
      <c r="C85" s="95">
        <v>0</v>
      </c>
      <c r="D85" s="95"/>
      <c r="E85" s="96">
        <v>0</v>
      </c>
      <c r="F85" s="116"/>
      <c r="G85" s="123"/>
    </row>
    <row r="86" spans="1:7" ht="12.75" hidden="1">
      <c r="A86" s="101" t="s">
        <v>197</v>
      </c>
      <c r="B86" s="110" t="s">
        <v>198</v>
      </c>
      <c r="C86" s="95">
        <v>0</v>
      </c>
      <c r="D86" s="95"/>
      <c r="E86" s="96">
        <v>0</v>
      </c>
      <c r="F86" s="116"/>
      <c r="G86" s="117"/>
    </row>
    <row r="87" spans="1:7" ht="12.75" hidden="1">
      <c r="A87" s="101" t="s">
        <v>199</v>
      </c>
      <c r="B87" s="102" t="s">
        <v>200</v>
      </c>
      <c r="C87" s="95"/>
      <c r="D87" s="95"/>
      <c r="E87" s="96"/>
      <c r="F87" s="116"/>
      <c r="G87" s="117"/>
    </row>
    <row r="88" spans="1:7" ht="12.75" hidden="1">
      <c r="A88" s="101" t="s">
        <v>201</v>
      </c>
      <c r="B88" s="102" t="s">
        <v>200</v>
      </c>
      <c r="C88" s="95">
        <v>0</v>
      </c>
      <c r="D88" s="95"/>
      <c r="E88" s="96">
        <v>0</v>
      </c>
      <c r="F88" s="116"/>
      <c r="G88" s="117"/>
    </row>
    <row r="89" spans="1:7" ht="12.75" hidden="1">
      <c r="A89" s="101" t="s">
        <v>202</v>
      </c>
      <c r="B89" s="102" t="s">
        <v>203</v>
      </c>
      <c r="C89" s="95"/>
      <c r="D89" s="95"/>
      <c r="E89" s="96"/>
      <c r="F89" s="116"/>
      <c r="G89" s="123"/>
    </row>
    <row r="90" spans="1:7" ht="12.75" hidden="1">
      <c r="A90" s="101" t="s">
        <v>204</v>
      </c>
      <c r="B90" s="102" t="s">
        <v>205</v>
      </c>
      <c r="C90" s="95"/>
      <c r="D90" s="95"/>
      <c r="E90" s="96"/>
      <c r="F90" s="116"/>
      <c r="G90" s="123"/>
    </row>
    <row r="91" spans="1:7" ht="12.75" hidden="1">
      <c r="A91" s="101" t="s">
        <v>206</v>
      </c>
      <c r="B91" s="102" t="s">
        <v>207</v>
      </c>
      <c r="C91" s="95"/>
      <c r="D91" s="95"/>
      <c r="E91" s="96"/>
      <c r="F91" s="116"/>
      <c r="G91" s="123"/>
    </row>
    <row r="92" spans="1:7" ht="12.75" hidden="1">
      <c r="A92" s="101" t="s">
        <v>208</v>
      </c>
      <c r="B92" s="102" t="s">
        <v>207</v>
      </c>
      <c r="C92" s="95"/>
      <c r="D92" s="95"/>
      <c r="E92" s="96"/>
      <c r="F92" s="116"/>
      <c r="G92" s="123"/>
    </row>
    <row r="93" spans="1:7" ht="24" hidden="1">
      <c r="A93" s="101"/>
      <c r="B93" s="109" t="s">
        <v>209</v>
      </c>
      <c r="C93" s="95">
        <f>C94</f>
        <v>61000</v>
      </c>
      <c r="D93" s="95"/>
      <c r="E93" s="96">
        <f>E94</f>
        <v>0</v>
      </c>
      <c r="F93" s="97"/>
      <c r="G93" s="98"/>
    </row>
    <row r="94" spans="1:7" ht="12.75" hidden="1">
      <c r="A94" s="101" t="s">
        <v>210</v>
      </c>
      <c r="B94" s="102" t="s">
        <v>211</v>
      </c>
      <c r="C94" s="95">
        <f>C95</f>
        <v>61000</v>
      </c>
      <c r="D94" s="95"/>
      <c r="E94" s="96">
        <f>E95</f>
        <v>0</v>
      </c>
      <c r="F94" s="97"/>
      <c r="G94" s="98"/>
    </row>
    <row r="95" spans="1:7" ht="24.75" customHeight="1" hidden="1">
      <c r="A95" s="101" t="s">
        <v>212</v>
      </c>
      <c r="B95" s="102" t="s">
        <v>213</v>
      </c>
      <c r="C95" s="95">
        <v>61000</v>
      </c>
      <c r="D95" s="95"/>
      <c r="E95" s="96"/>
      <c r="F95" s="116"/>
      <c r="G95" s="127"/>
    </row>
    <row r="96" spans="1:7" ht="24.75" customHeight="1">
      <c r="A96" s="338" t="s">
        <v>523</v>
      </c>
      <c r="B96" s="119" t="s">
        <v>451</v>
      </c>
      <c r="C96" s="119"/>
      <c r="D96" s="119"/>
      <c r="E96" s="133">
        <v>0</v>
      </c>
      <c r="F96" s="339"/>
      <c r="G96" s="339"/>
    </row>
    <row r="97" spans="1:7" ht="45.75" customHeight="1">
      <c r="A97" s="101" t="s">
        <v>456</v>
      </c>
      <c r="B97" s="119" t="s">
        <v>459</v>
      </c>
      <c r="C97" s="95"/>
      <c r="D97" s="95"/>
      <c r="E97" s="96">
        <v>3176</v>
      </c>
      <c r="F97" s="116"/>
      <c r="G97" s="127"/>
    </row>
    <row r="98" spans="1:7" ht="28.5" customHeight="1">
      <c r="A98" s="101" t="s">
        <v>521</v>
      </c>
      <c r="B98" s="119" t="s">
        <v>522</v>
      </c>
      <c r="C98" s="95"/>
      <c r="D98" s="95"/>
      <c r="E98" s="96">
        <v>0</v>
      </c>
      <c r="F98" s="116"/>
      <c r="G98" s="127"/>
    </row>
    <row r="99" spans="1:7" ht="21" customHeight="1">
      <c r="A99" s="101" t="s">
        <v>444</v>
      </c>
      <c r="B99" s="119" t="s">
        <v>399</v>
      </c>
      <c r="C99" s="95"/>
      <c r="D99" s="95"/>
      <c r="E99" s="96">
        <f>E100+E101+E102+E103</f>
        <v>100547.2</v>
      </c>
      <c r="F99" s="116"/>
      <c r="G99" s="127"/>
    </row>
    <row r="100" spans="1:7" ht="33.75" customHeight="1">
      <c r="A100" s="101" t="s">
        <v>440</v>
      </c>
      <c r="B100" s="119" t="s">
        <v>408</v>
      </c>
      <c r="C100" s="95"/>
      <c r="D100" s="95"/>
      <c r="E100" s="96">
        <v>79241.3</v>
      </c>
      <c r="F100" s="116"/>
      <c r="G100" s="127"/>
    </row>
    <row r="101" spans="1:7" ht="76.5" customHeight="1">
      <c r="A101" s="101" t="s">
        <v>440</v>
      </c>
      <c r="B101" s="119" t="s">
        <v>538</v>
      </c>
      <c r="C101" s="95"/>
      <c r="D101" s="95"/>
      <c r="E101" s="96">
        <v>12640.7</v>
      </c>
      <c r="F101" s="116"/>
      <c r="G101" s="127"/>
    </row>
    <row r="102" spans="1:7" ht="35.25" customHeight="1">
      <c r="A102" s="101" t="s">
        <v>440</v>
      </c>
      <c r="B102" s="119" t="s">
        <v>442</v>
      </c>
      <c r="C102" s="95"/>
      <c r="D102" s="95"/>
      <c r="E102" s="96">
        <v>7601.8</v>
      </c>
      <c r="F102" s="116"/>
      <c r="G102" s="127"/>
    </row>
    <row r="103" spans="1:7" ht="18" customHeight="1">
      <c r="A103" s="101" t="s">
        <v>440</v>
      </c>
      <c r="B103" s="119" t="s">
        <v>443</v>
      </c>
      <c r="C103" s="95"/>
      <c r="D103" s="95"/>
      <c r="E103" s="96">
        <v>1063.4</v>
      </c>
      <c r="F103" s="116"/>
      <c r="G103" s="127"/>
    </row>
    <row r="104" spans="1:7" ht="21" customHeight="1">
      <c r="A104" s="109" t="s">
        <v>517</v>
      </c>
      <c r="B104" s="337" t="s">
        <v>518</v>
      </c>
      <c r="C104" s="95"/>
      <c r="D104" s="95"/>
      <c r="E104" s="96">
        <f>E105+E106+E107</f>
        <v>775.3</v>
      </c>
      <c r="F104" s="116"/>
      <c r="G104" s="127"/>
    </row>
    <row r="105" spans="1:7" ht="21" customHeight="1">
      <c r="A105" s="101" t="s">
        <v>449</v>
      </c>
      <c r="B105" s="102" t="s">
        <v>452</v>
      </c>
      <c r="C105" s="95"/>
      <c r="D105" s="95"/>
      <c r="E105" s="96">
        <v>87.6</v>
      </c>
      <c r="F105" s="116"/>
      <c r="G105" s="127"/>
    </row>
    <row r="106" spans="1:7" ht="63" customHeight="1">
      <c r="A106" s="101" t="s">
        <v>449</v>
      </c>
      <c r="B106" s="119" t="s">
        <v>347</v>
      </c>
      <c r="C106" s="95"/>
      <c r="D106" s="95"/>
      <c r="E106" s="96">
        <v>0.7</v>
      </c>
      <c r="F106" s="116"/>
      <c r="G106" s="127"/>
    </row>
    <row r="107" spans="1:7" ht="30.75" customHeight="1">
      <c r="A107" s="109" t="s">
        <v>514</v>
      </c>
      <c r="B107" s="337" t="s">
        <v>515</v>
      </c>
      <c r="C107" s="95"/>
      <c r="D107" s="95"/>
      <c r="E107" s="96">
        <f>E108</f>
        <v>687</v>
      </c>
      <c r="F107" s="116"/>
      <c r="G107" s="127"/>
    </row>
    <row r="108" spans="1:7" ht="29.25" customHeight="1">
      <c r="A108" s="101" t="s">
        <v>450</v>
      </c>
      <c r="B108" s="119" t="s">
        <v>516</v>
      </c>
      <c r="C108" s="95"/>
      <c r="D108" s="95"/>
      <c r="E108" s="96">
        <v>687</v>
      </c>
      <c r="F108" s="116"/>
      <c r="G108" s="127"/>
    </row>
    <row r="109" spans="1:7" ht="21" customHeight="1">
      <c r="A109" s="109" t="s">
        <v>509</v>
      </c>
      <c r="B109" s="337" t="s">
        <v>54</v>
      </c>
      <c r="C109" s="95"/>
      <c r="D109" s="95"/>
      <c r="E109" s="96">
        <v>0</v>
      </c>
      <c r="F109" s="116"/>
      <c r="G109" s="127"/>
    </row>
    <row r="110" spans="1:7" ht="20.25" customHeight="1">
      <c r="A110" s="101" t="s">
        <v>510</v>
      </c>
      <c r="B110" s="119" t="s">
        <v>511</v>
      </c>
      <c r="C110" s="95"/>
      <c r="D110" s="95"/>
      <c r="E110" s="96">
        <v>0</v>
      </c>
      <c r="F110" s="116"/>
      <c r="G110" s="127"/>
    </row>
    <row r="111" spans="1:7" ht="26.25" customHeight="1">
      <c r="A111" s="101" t="s">
        <v>512</v>
      </c>
      <c r="B111" s="119" t="s">
        <v>513</v>
      </c>
      <c r="C111" s="95"/>
      <c r="D111" s="95"/>
      <c r="E111" s="96">
        <v>0</v>
      </c>
      <c r="F111" s="116"/>
      <c r="G111" s="127"/>
    </row>
    <row r="112" spans="1:7" ht="18.75" customHeight="1">
      <c r="A112" s="101" t="s">
        <v>549</v>
      </c>
      <c r="B112" s="119" t="s">
        <v>348</v>
      </c>
      <c r="C112" s="95"/>
      <c r="D112" s="95"/>
      <c r="E112" s="96">
        <f>E113</f>
        <v>62</v>
      </c>
      <c r="F112" s="116"/>
      <c r="G112" s="127"/>
    </row>
    <row r="113" spans="1:7" ht="17.25" customHeight="1">
      <c r="A113" s="101" t="s">
        <v>550</v>
      </c>
      <c r="B113" s="119" t="s">
        <v>348</v>
      </c>
      <c r="C113" s="95"/>
      <c r="D113" s="95"/>
      <c r="E113" s="104">
        <v>62</v>
      </c>
      <c r="F113" s="116"/>
      <c r="G113" s="127"/>
    </row>
    <row r="114" spans="1:7" ht="12.75">
      <c r="A114" s="100" t="s">
        <v>214</v>
      </c>
      <c r="B114" s="128"/>
      <c r="C114" s="95" t="e">
        <f>C93+C73+C11</f>
        <v>#REF!</v>
      </c>
      <c r="D114" s="95" t="e">
        <f>D93+D73+D11</f>
        <v>#REF!</v>
      </c>
      <c r="E114" s="96">
        <f>E93+E73+E11</f>
        <v>124917.8</v>
      </c>
      <c r="F114" s="97"/>
      <c r="G114" s="98"/>
    </row>
    <row r="115" spans="1:7" ht="12.75">
      <c r="A115" s="100"/>
      <c r="B115" s="128" t="s">
        <v>215</v>
      </c>
      <c r="C115" s="95" t="e">
        <f>C11+C93</f>
        <v>#REF!</v>
      </c>
      <c r="D115" s="95" t="e">
        <f>D11+D93</f>
        <v>#REF!</v>
      </c>
      <c r="E115" s="96">
        <f>E11</f>
        <v>16158.5</v>
      </c>
      <c r="F115" s="97"/>
      <c r="G115" s="98"/>
    </row>
    <row r="116" spans="1:7" ht="12.75">
      <c r="A116" s="129"/>
      <c r="B116" s="130"/>
      <c r="C116" s="98"/>
      <c r="D116" s="98"/>
      <c r="E116" s="131"/>
      <c r="F116" s="98"/>
      <c r="G116" s="98"/>
    </row>
    <row r="117" spans="1:7" ht="12.75">
      <c r="A117" s="129"/>
      <c r="B117" s="130"/>
      <c r="C117" s="98"/>
      <c r="D117" s="98"/>
      <c r="E117" s="131"/>
      <c r="F117" s="98"/>
      <c r="G117" s="98"/>
    </row>
    <row r="118" spans="1:7" ht="12.75">
      <c r="A118" s="129"/>
      <c r="B118" s="130"/>
      <c r="C118" s="98"/>
      <c r="D118" s="98"/>
      <c r="E118" s="131"/>
      <c r="F118" s="98"/>
      <c r="G118" s="98"/>
    </row>
    <row r="119" spans="1:7" ht="12.75">
      <c r="A119" s="129"/>
      <c r="B119" s="130"/>
      <c r="C119" s="98"/>
      <c r="D119" s="98"/>
      <c r="E119" s="131"/>
      <c r="F119" s="98"/>
      <c r="G119" s="98"/>
    </row>
    <row r="120" spans="1:7" ht="12.75">
      <c r="A120" s="129"/>
      <c r="B120" s="130"/>
      <c r="C120" s="98"/>
      <c r="D120" s="98"/>
      <c r="E120" s="131"/>
      <c r="F120" s="98"/>
      <c r="G120" s="98"/>
    </row>
    <row r="121" spans="1:7" ht="12.75">
      <c r="A121" s="129"/>
      <c r="B121" s="130"/>
      <c r="C121" s="98"/>
      <c r="D121" s="98"/>
      <c r="E121" s="131"/>
      <c r="F121" s="98"/>
      <c r="G121" s="98"/>
    </row>
    <row r="122" spans="1:7" ht="12.75">
      <c r="A122" s="129"/>
      <c r="B122" s="130"/>
      <c r="C122" s="98"/>
      <c r="D122" s="98"/>
      <c r="E122" s="131"/>
      <c r="F122" s="98"/>
      <c r="G122" s="98"/>
    </row>
    <row r="123" spans="1:7" ht="12.75">
      <c r="A123" s="129"/>
      <c r="B123" s="130"/>
      <c r="C123" s="98"/>
      <c r="D123" s="98"/>
      <c r="E123" s="131"/>
      <c r="F123" s="98"/>
      <c r="G123" s="98"/>
    </row>
    <row r="124" spans="1:7" ht="12.75">
      <c r="A124" s="129"/>
      <c r="B124" s="130"/>
      <c r="C124" s="98"/>
      <c r="D124" s="98"/>
      <c r="E124" s="131"/>
      <c r="F124" s="98"/>
      <c r="G124" s="98"/>
    </row>
    <row r="125" spans="1:7" ht="12.75">
      <c r="A125" s="129"/>
      <c r="B125" s="130"/>
      <c r="C125" s="98"/>
      <c r="D125" s="98"/>
      <c r="E125" s="131"/>
      <c r="F125" s="98"/>
      <c r="G125" s="98"/>
    </row>
    <row r="126" spans="1:7" ht="12.75">
      <c r="A126" s="129"/>
      <c r="B126" s="130"/>
      <c r="C126" s="98"/>
      <c r="D126" s="98"/>
      <c r="E126" s="131"/>
      <c r="F126" s="98"/>
      <c r="G126" s="98"/>
    </row>
    <row r="127" spans="1:7" ht="12.75">
      <c r="A127" s="129"/>
      <c r="B127" s="130"/>
      <c r="C127" s="98"/>
      <c r="D127" s="98"/>
      <c r="E127" s="131"/>
      <c r="F127" s="98"/>
      <c r="G127" s="98"/>
    </row>
    <row r="128" spans="1:7" ht="12.75">
      <c r="A128" s="129"/>
      <c r="B128" s="130"/>
      <c r="C128" s="98"/>
      <c r="D128" s="98"/>
      <c r="E128" s="131"/>
      <c r="F128" s="98"/>
      <c r="G128" s="98"/>
    </row>
    <row r="129" spans="1:7" ht="12.75">
      <c r="A129" s="129"/>
      <c r="B129" s="130"/>
      <c r="C129" s="98"/>
      <c r="D129" s="98"/>
      <c r="E129" s="131"/>
      <c r="F129" s="98"/>
      <c r="G129" s="98"/>
    </row>
    <row r="130" spans="1:7" ht="12.75">
      <c r="A130" s="129"/>
      <c r="B130" s="130"/>
      <c r="C130" s="98"/>
      <c r="D130" s="98"/>
      <c r="E130" s="131"/>
      <c r="F130" s="98"/>
      <c r="G130" s="98"/>
    </row>
    <row r="131" spans="1:7" ht="12.75">
      <c r="A131" s="129"/>
      <c r="B131" s="130"/>
      <c r="C131" s="98"/>
      <c r="D131" s="98"/>
      <c r="E131" s="131"/>
      <c r="F131" s="98"/>
      <c r="G131" s="98"/>
    </row>
    <row r="132" spans="1:7" ht="12.75">
      <c r="A132" s="129"/>
      <c r="B132" s="130"/>
      <c r="C132" s="98"/>
      <c r="D132" s="98"/>
      <c r="E132" s="131"/>
      <c r="F132" s="98"/>
      <c r="G132" s="98"/>
    </row>
    <row r="133" spans="1:7" ht="12.75">
      <c r="A133" s="129"/>
      <c r="B133" s="130"/>
      <c r="C133" s="98"/>
      <c r="D133" s="98"/>
      <c r="E133" s="131"/>
      <c r="F133" s="98"/>
      <c r="G133" s="98"/>
    </row>
  </sheetData>
  <sheetProtection/>
  <mergeCells count="11">
    <mergeCell ref="G9:G10"/>
    <mergeCell ref="A6:F6"/>
    <mergeCell ref="A2:F2"/>
    <mergeCell ref="A3:F3"/>
    <mergeCell ref="A4:F4"/>
    <mergeCell ref="C9:C10"/>
    <mergeCell ref="D9:D10"/>
    <mergeCell ref="E9:E10"/>
    <mergeCell ref="F9:F10"/>
    <mergeCell ref="E1:F1"/>
    <mergeCell ref="B5:F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57.57421875" style="146" customWidth="1"/>
    <col min="2" max="2" width="22.7109375" style="146" customWidth="1"/>
    <col min="3" max="3" width="0.13671875" style="146" customWidth="1"/>
    <col min="4" max="4" width="9.140625" style="146" customWidth="1"/>
    <col min="5" max="5" width="10.00390625" style="146" customWidth="1"/>
    <col min="6" max="16384" width="9.140625" style="146" customWidth="1"/>
  </cols>
  <sheetData>
    <row r="1" spans="1:5" ht="12.75" customHeight="1">
      <c r="A1" s="145"/>
      <c r="B1" s="145"/>
      <c r="C1" s="681" t="s">
        <v>276</v>
      </c>
      <c r="D1" s="681"/>
      <c r="E1" s="681"/>
    </row>
    <row r="2" spans="1:5" ht="12.75" customHeight="1">
      <c r="A2" s="145"/>
      <c r="B2" s="681" t="s">
        <v>364</v>
      </c>
      <c r="C2" s="681"/>
      <c r="D2" s="681"/>
      <c r="E2" s="681"/>
    </row>
    <row r="3" spans="1:5" ht="12.75" customHeight="1">
      <c r="A3" s="145"/>
      <c r="B3" s="681" t="s">
        <v>400</v>
      </c>
      <c r="C3" s="681"/>
      <c r="D3" s="681"/>
      <c r="E3" s="681"/>
    </row>
    <row r="4" spans="1:5" ht="12.75" customHeight="1">
      <c r="A4" s="145"/>
      <c r="B4" s="686" t="s">
        <v>461</v>
      </c>
      <c r="C4" s="686"/>
      <c r="D4" s="686"/>
      <c r="E4" s="686"/>
    </row>
    <row r="5" spans="1:5" ht="12.75" customHeight="1">
      <c r="A5" s="145"/>
      <c r="B5" s="679" t="s">
        <v>541</v>
      </c>
      <c r="C5" s="679"/>
      <c r="D5" s="679"/>
      <c r="E5" s="679"/>
    </row>
    <row r="6" spans="1:3" ht="12.75">
      <c r="A6" s="145"/>
      <c r="B6" s="147"/>
      <c r="C6" s="3"/>
    </row>
    <row r="7" spans="1:3" ht="12.75">
      <c r="A7" s="145"/>
      <c r="B7" s="147"/>
      <c r="C7" s="3"/>
    </row>
    <row r="8" spans="1:5" ht="43.5" customHeight="1">
      <c r="A8" s="684" t="s">
        <v>462</v>
      </c>
      <c r="B8" s="684"/>
      <c r="C8" s="684"/>
      <c r="D8" s="684"/>
      <c r="E8" s="684"/>
    </row>
    <row r="9" spans="1:3" ht="12.75">
      <c r="A9" s="145"/>
      <c r="B9" s="147"/>
      <c r="C9" s="3"/>
    </row>
    <row r="10" spans="1:3" ht="12.75">
      <c r="A10" s="147"/>
      <c r="B10" s="147"/>
      <c r="C10" s="3"/>
    </row>
    <row r="11" spans="1:5" ht="15">
      <c r="A11" s="148" t="s">
        <v>121</v>
      </c>
      <c r="B11" s="148" t="s">
        <v>240</v>
      </c>
      <c r="C11" s="3"/>
      <c r="D11" s="150">
        <v>2022</v>
      </c>
      <c r="E11" s="150">
        <v>2023</v>
      </c>
    </row>
    <row r="12" spans="1:5" ht="13.5">
      <c r="A12" s="151" t="s">
        <v>241</v>
      </c>
      <c r="B12" s="152" t="s">
        <v>242</v>
      </c>
      <c r="C12" s="153">
        <f>C13+C24</f>
        <v>1</v>
      </c>
      <c r="D12" s="153">
        <f>D14+D24+D19</f>
        <v>829.7</v>
      </c>
      <c r="E12" s="153">
        <f>E14+E24+E19</f>
        <v>863.3999999999999</v>
      </c>
    </row>
    <row r="13" spans="1:5" ht="13.5" customHeight="1">
      <c r="A13" s="154" t="s">
        <v>243</v>
      </c>
      <c r="B13" s="152" t="s">
        <v>244</v>
      </c>
      <c r="C13" s="155">
        <f>C19</f>
        <v>1</v>
      </c>
      <c r="D13" s="155">
        <f>D14+D24+D19</f>
        <v>829.7</v>
      </c>
      <c r="E13" s="155">
        <f>E14+E24+E19</f>
        <v>863.3999999999999</v>
      </c>
    </row>
    <row r="14" spans="1:5" ht="13.5" customHeight="1">
      <c r="A14" s="154" t="s">
        <v>104</v>
      </c>
      <c r="B14" s="156" t="s">
        <v>245</v>
      </c>
      <c r="C14" s="155"/>
      <c r="D14" s="155">
        <f>D15+D17</f>
        <v>1181.4</v>
      </c>
      <c r="E14" s="155">
        <f>E15+E17</f>
        <v>1215.1</v>
      </c>
    </row>
    <row r="15" spans="1:5" ht="27.75" customHeight="1">
      <c r="A15" s="157" t="s">
        <v>246</v>
      </c>
      <c r="B15" s="158" t="s">
        <v>247</v>
      </c>
      <c r="C15" s="155"/>
      <c r="D15" s="159">
        <f>D16</f>
        <v>1181.4</v>
      </c>
      <c r="E15" s="159">
        <f>E16</f>
        <v>3716.1</v>
      </c>
    </row>
    <row r="16" spans="1:5" ht="25.5" customHeight="1">
      <c r="A16" s="157" t="s">
        <v>248</v>
      </c>
      <c r="B16" s="158" t="s">
        <v>249</v>
      </c>
      <c r="C16" s="155"/>
      <c r="D16" s="159">
        <v>1181.4</v>
      </c>
      <c r="E16" s="159">
        <v>3716.1</v>
      </c>
    </row>
    <row r="17" spans="1:5" ht="26.25" customHeight="1">
      <c r="A17" s="157" t="s">
        <v>250</v>
      </c>
      <c r="B17" s="158" t="s">
        <v>251</v>
      </c>
      <c r="C17" s="155"/>
      <c r="D17" s="159"/>
      <c r="E17" s="159">
        <f>E18</f>
        <v>-2501</v>
      </c>
    </row>
    <row r="18" spans="1:5" ht="25.5" customHeight="1">
      <c r="A18" s="157" t="s">
        <v>252</v>
      </c>
      <c r="B18" s="158" t="s">
        <v>253</v>
      </c>
      <c r="C18" s="155"/>
      <c r="D18" s="159"/>
      <c r="E18" s="159">
        <v>-2501</v>
      </c>
    </row>
    <row r="19" spans="1:5" ht="28.5" customHeight="1">
      <c r="A19" s="160" t="s">
        <v>105</v>
      </c>
      <c r="B19" s="152" t="s">
        <v>416</v>
      </c>
      <c r="C19" s="155">
        <f aca="true" t="shared" si="0" ref="C19:E20">C20</f>
        <v>1</v>
      </c>
      <c r="D19" s="155">
        <f>D23</f>
        <v>-351.7</v>
      </c>
      <c r="E19" s="155">
        <f>E23</f>
        <v>-351.7</v>
      </c>
    </row>
    <row r="20" spans="1:5" ht="27.75" customHeight="1">
      <c r="A20" s="161" t="s">
        <v>254</v>
      </c>
      <c r="B20" s="162" t="s">
        <v>417</v>
      </c>
      <c r="C20" s="155">
        <f t="shared" si="0"/>
        <v>1</v>
      </c>
      <c r="D20" s="159">
        <f t="shared" si="0"/>
        <v>0</v>
      </c>
      <c r="E20" s="159">
        <f t="shared" si="0"/>
        <v>0</v>
      </c>
    </row>
    <row r="21" spans="1:5" ht="36" customHeight="1">
      <c r="A21" s="157" t="s">
        <v>255</v>
      </c>
      <c r="B21" s="163" t="s">
        <v>418</v>
      </c>
      <c r="C21" s="155">
        <v>1</v>
      </c>
      <c r="D21" s="159">
        <v>0</v>
      </c>
      <c r="E21" s="159">
        <v>0</v>
      </c>
    </row>
    <row r="22" spans="1:5" ht="38.25" customHeight="1">
      <c r="A22" s="161" t="s">
        <v>256</v>
      </c>
      <c r="B22" s="162" t="s">
        <v>419</v>
      </c>
      <c r="C22" s="155">
        <f>C23</f>
        <v>0</v>
      </c>
      <c r="D22" s="159">
        <f>D23</f>
        <v>-351.7</v>
      </c>
      <c r="E22" s="159">
        <f>E23</f>
        <v>-351.7</v>
      </c>
    </row>
    <row r="23" spans="1:5" ht="37.5" customHeight="1">
      <c r="A23" s="157" t="s">
        <v>257</v>
      </c>
      <c r="B23" s="163" t="s">
        <v>420</v>
      </c>
      <c r="C23" s="3"/>
      <c r="D23" s="164">
        <v>-351.7</v>
      </c>
      <c r="E23" s="164">
        <v>-351.7</v>
      </c>
    </row>
    <row r="24" spans="1:5" ht="29.25" customHeight="1">
      <c r="A24" s="160" t="s">
        <v>258</v>
      </c>
      <c r="B24" s="152" t="s">
        <v>259</v>
      </c>
      <c r="C24" s="153">
        <f>C25+C29</f>
        <v>0</v>
      </c>
      <c r="D24" s="153">
        <f>D25+D29</f>
        <v>0</v>
      </c>
      <c r="E24" s="153">
        <f>E25+E29</f>
        <v>0</v>
      </c>
    </row>
    <row r="25" spans="1:5" ht="14.25" customHeight="1">
      <c r="A25" s="161" t="s">
        <v>260</v>
      </c>
      <c r="B25" s="152" t="s">
        <v>261</v>
      </c>
      <c r="C25" s="165">
        <f>C26</f>
        <v>0</v>
      </c>
      <c r="D25" s="165">
        <f aca="true" t="shared" si="1" ref="D25:E27">D26</f>
        <v>-23482.3</v>
      </c>
      <c r="E25" s="165">
        <f t="shared" si="1"/>
        <v>-23659.3</v>
      </c>
    </row>
    <row r="26" spans="1:5" ht="15.75" customHeight="1">
      <c r="A26" s="157" t="s">
        <v>262</v>
      </c>
      <c r="B26" s="162" t="s">
        <v>263</v>
      </c>
      <c r="C26" s="166">
        <f>C27</f>
        <v>0</v>
      </c>
      <c r="D26" s="166">
        <f t="shared" si="1"/>
        <v>-23482.3</v>
      </c>
      <c r="E26" s="166">
        <f t="shared" si="1"/>
        <v>-23659.3</v>
      </c>
    </row>
    <row r="27" spans="1:5" ht="18.75" customHeight="1">
      <c r="A27" s="157" t="s">
        <v>264</v>
      </c>
      <c r="B27" s="162" t="s">
        <v>265</v>
      </c>
      <c r="C27" s="166">
        <f>C28</f>
        <v>0</v>
      </c>
      <c r="D27" s="166">
        <f t="shared" si="1"/>
        <v>-23482.3</v>
      </c>
      <c r="E27" s="166">
        <f t="shared" si="1"/>
        <v>-23659.3</v>
      </c>
    </row>
    <row r="28" spans="1:5" ht="27.75" customHeight="1">
      <c r="A28" s="157" t="s">
        <v>266</v>
      </c>
      <c r="B28" s="162" t="s">
        <v>267</v>
      </c>
      <c r="C28" s="3"/>
      <c r="D28" s="167">
        <v>-23482.3</v>
      </c>
      <c r="E28" s="167">
        <v>-23659.3</v>
      </c>
    </row>
    <row r="29" spans="1:5" ht="16.5" customHeight="1">
      <c r="A29" s="161" t="s">
        <v>268</v>
      </c>
      <c r="B29" s="152" t="s">
        <v>269</v>
      </c>
      <c r="C29" s="155">
        <f>C30</f>
        <v>0</v>
      </c>
      <c r="D29" s="155">
        <f aca="true" t="shared" si="2" ref="D29:E31">D30</f>
        <v>23482.3</v>
      </c>
      <c r="E29" s="155">
        <f t="shared" si="2"/>
        <v>23659.3</v>
      </c>
    </row>
    <row r="30" spans="1:5" ht="16.5" customHeight="1">
      <c r="A30" s="157" t="s">
        <v>270</v>
      </c>
      <c r="B30" s="162" t="s">
        <v>271</v>
      </c>
      <c r="C30" s="166">
        <f>C31</f>
        <v>0</v>
      </c>
      <c r="D30" s="166">
        <f t="shared" si="2"/>
        <v>23482.3</v>
      </c>
      <c r="E30" s="166">
        <f t="shared" si="2"/>
        <v>23659.3</v>
      </c>
    </row>
    <row r="31" spans="1:5" ht="12.75">
      <c r="A31" s="157" t="s">
        <v>272</v>
      </c>
      <c r="B31" s="162" t="s">
        <v>273</v>
      </c>
      <c r="C31" s="166">
        <f>C32</f>
        <v>0</v>
      </c>
      <c r="D31" s="166">
        <f t="shared" si="2"/>
        <v>23482.3</v>
      </c>
      <c r="E31" s="166">
        <f t="shared" si="2"/>
        <v>23659.3</v>
      </c>
    </row>
    <row r="32" spans="1:5" ht="25.5">
      <c r="A32" s="157" t="s">
        <v>274</v>
      </c>
      <c r="B32" s="162" t="s">
        <v>275</v>
      </c>
      <c r="C32" s="3"/>
      <c r="D32" s="164">
        <v>23482.3</v>
      </c>
      <c r="E32" s="166">
        <v>23659.3</v>
      </c>
    </row>
    <row r="36" spans="1:5" ht="12.75">
      <c r="A36" s="168"/>
      <c r="B36" s="685"/>
      <c r="C36" s="678"/>
      <c r="D36" s="169"/>
      <c r="E36" s="169"/>
    </row>
    <row r="37" spans="1:5" ht="12.75">
      <c r="A37" s="168"/>
      <c r="B37" s="677"/>
      <c r="C37" s="678"/>
      <c r="D37" s="169"/>
      <c r="E37" s="169"/>
    </row>
    <row r="38" spans="1:5" ht="12.75">
      <c r="A38" s="168"/>
      <c r="B38" s="677"/>
      <c r="C38" s="678"/>
      <c r="D38" s="169"/>
      <c r="E38" s="169"/>
    </row>
    <row r="39" spans="1:5" ht="12.75">
      <c r="A39" s="168"/>
      <c r="B39" s="677"/>
      <c r="C39" s="678"/>
      <c r="D39" s="169"/>
      <c r="E39" s="169"/>
    </row>
    <row r="40" spans="1:5" ht="12.75">
      <c r="A40" s="168"/>
      <c r="B40" s="677"/>
      <c r="C40" s="678"/>
      <c r="D40" s="169"/>
      <c r="E40" s="169"/>
    </row>
    <row r="41" spans="1:5" ht="12.75">
      <c r="A41" s="168"/>
      <c r="B41" s="683"/>
      <c r="C41" s="678"/>
      <c r="D41" s="169"/>
      <c r="E41" s="169"/>
    </row>
    <row r="42" spans="1:5" ht="12.75">
      <c r="A42" s="168"/>
      <c r="B42" s="170"/>
      <c r="C42" s="171"/>
      <c r="D42" s="169"/>
      <c r="E42" s="169"/>
    </row>
    <row r="43" spans="1:5" ht="12.75">
      <c r="A43" s="168"/>
      <c r="B43" s="170"/>
      <c r="C43" s="171"/>
      <c r="D43" s="169"/>
      <c r="E43" s="169"/>
    </row>
    <row r="44" spans="1:5" ht="15.75">
      <c r="A44" s="682"/>
      <c r="B44" s="682"/>
      <c r="C44" s="682"/>
      <c r="D44" s="169"/>
      <c r="E44" s="169"/>
    </row>
    <row r="45" spans="1:5" ht="12.75">
      <c r="A45" s="168"/>
      <c r="B45" s="170"/>
      <c r="C45" s="171"/>
      <c r="D45" s="169"/>
      <c r="E45" s="169"/>
    </row>
    <row r="46" spans="1:5" ht="12.75">
      <c r="A46" s="170"/>
      <c r="B46" s="170"/>
      <c r="C46" s="171"/>
      <c r="D46" s="169"/>
      <c r="E46" s="169"/>
    </row>
    <row r="47" spans="1:5" ht="15">
      <c r="A47" s="172"/>
      <c r="B47" s="172"/>
      <c r="C47" s="171"/>
      <c r="D47" s="174"/>
      <c r="E47" s="174"/>
    </row>
    <row r="48" spans="1:5" ht="13.5">
      <c r="A48" s="175"/>
      <c r="B48" s="176"/>
      <c r="C48" s="177"/>
      <c r="D48" s="177"/>
      <c r="E48" s="177"/>
    </row>
    <row r="49" spans="1:5" ht="12.75">
      <c r="A49" s="178"/>
      <c r="B49" s="176"/>
      <c r="C49" s="179"/>
      <c r="D49" s="179"/>
      <c r="E49" s="179"/>
    </row>
    <row r="50" spans="1:5" ht="12.75">
      <c r="A50" s="178"/>
      <c r="B50" s="180"/>
      <c r="C50" s="179"/>
      <c r="D50" s="179"/>
      <c r="E50" s="179"/>
    </row>
    <row r="51" spans="1:5" ht="12.75">
      <c r="A51" s="181"/>
      <c r="B51" s="182"/>
      <c r="C51" s="179"/>
      <c r="D51" s="183"/>
      <c r="E51" s="183"/>
    </row>
    <row r="52" spans="1:5" ht="12.75">
      <c r="A52" s="181"/>
      <c r="B52" s="182"/>
      <c r="C52" s="179"/>
      <c r="D52" s="183"/>
      <c r="E52" s="183"/>
    </row>
    <row r="53" spans="1:5" ht="12.75">
      <c r="A53" s="181"/>
      <c r="B53" s="182"/>
      <c r="C53" s="179"/>
      <c r="D53" s="183"/>
      <c r="E53" s="183"/>
    </row>
    <row r="54" spans="1:5" ht="12.75">
      <c r="A54" s="181"/>
      <c r="B54" s="182"/>
      <c r="C54" s="179"/>
      <c r="D54" s="183"/>
      <c r="E54" s="183"/>
    </row>
    <row r="55" spans="1:5" ht="13.5">
      <c r="A55" s="184"/>
      <c r="B55" s="176"/>
      <c r="C55" s="179"/>
      <c r="D55" s="179"/>
      <c r="E55" s="179"/>
    </row>
    <row r="56" spans="1:5" ht="12.75">
      <c r="A56" s="185"/>
      <c r="B56" s="186"/>
      <c r="C56" s="179"/>
      <c r="D56" s="183"/>
      <c r="E56" s="183"/>
    </row>
    <row r="57" spans="1:5" ht="12.75">
      <c r="A57" s="181"/>
      <c r="B57" s="187"/>
      <c r="C57" s="179"/>
      <c r="D57" s="183"/>
      <c r="E57" s="183"/>
    </row>
    <row r="58" spans="1:5" ht="12.75">
      <c r="A58" s="185"/>
      <c r="B58" s="186"/>
      <c r="C58" s="179"/>
      <c r="D58" s="183"/>
      <c r="E58" s="183"/>
    </row>
    <row r="59" spans="1:5" ht="12.75">
      <c r="A59" s="181"/>
      <c r="B59" s="187"/>
      <c r="C59" s="171"/>
      <c r="D59" s="189"/>
      <c r="E59" s="189"/>
    </row>
    <row r="60" spans="1:5" ht="13.5">
      <c r="A60" s="184"/>
      <c r="B60" s="176"/>
      <c r="C60" s="177"/>
      <c r="D60" s="177"/>
      <c r="E60" s="177"/>
    </row>
    <row r="61" spans="1:5" ht="12.75">
      <c r="A61" s="185"/>
      <c r="B61" s="176"/>
      <c r="C61" s="190"/>
      <c r="D61" s="190"/>
      <c r="E61" s="190"/>
    </row>
    <row r="62" spans="1:5" ht="12.75">
      <c r="A62" s="181"/>
      <c r="B62" s="186"/>
      <c r="C62" s="191"/>
      <c r="D62" s="191"/>
      <c r="E62" s="191"/>
    </row>
    <row r="63" spans="1:5" ht="12.75">
      <c r="A63" s="181"/>
      <c r="B63" s="186"/>
      <c r="C63" s="191"/>
      <c r="D63" s="191"/>
      <c r="E63" s="191"/>
    </row>
    <row r="64" spans="1:5" ht="12.75">
      <c r="A64" s="181"/>
      <c r="B64" s="186"/>
      <c r="C64" s="171"/>
      <c r="D64" s="192"/>
      <c r="E64" s="192"/>
    </row>
    <row r="65" spans="1:5" ht="12.75">
      <c r="A65" s="185"/>
      <c r="B65" s="176"/>
      <c r="C65" s="179"/>
      <c r="D65" s="179"/>
      <c r="E65" s="179"/>
    </row>
    <row r="66" spans="1:5" ht="12.75">
      <c r="A66" s="181"/>
      <c r="B66" s="186"/>
      <c r="C66" s="191"/>
      <c r="D66" s="191"/>
      <c r="E66" s="191"/>
    </row>
    <row r="67" spans="1:5" ht="12.75">
      <c r="A67" s="181"/>
      <c r="B67" s="186"/>
      <c r="C67" s="191"/>
      <c r="D67" s="191"/>
      <c r="E67" s="191"/>
    </row>
    <row r="68" spans="1:5" ht="12.75">
      <c r="A68" s="181"/>
      <c r="B68" s="186"/>
      <c r="C68" s="171"/>
      <c r="D68" s="188"/>
      <c r="E68" s="191"/>
    </row>
    <row r="69" spans="1:5" ht="12.75">
      <c r="A69" s="169"/>
      <c r="B69" s="169"/>
      <c r="C69" s="169"/>
      <c r="D69" s="169"/>
      <c r="E69" s="169"/>
    </row>
    <row r="70" spans="1:5" ht="12.75">
      <c r="A70" s="169"/>
      <c r="B70" s="169"/>
      <c r="C70" s="169"/>
      <c r="D70" s="169"/>
      <c r="E70" s="169"/>
    </row>
    <row r="71" spans="1:5" ht="12.75">
      <c r="A71" s="169"/>
      <c r="B71" s="169"/>
      <c r="C71" s="169"/>
      <c r="D71" s="169"/>
      <c r="E71" s="169"/>
    </row>
    <row r="72" spans="1:5" ht="12.75">
      <c r="A72" s="169"/>
      <c r="B72" s="169"/>
      <c r="C72" s="169"/>
      <c r="D72" s="169"/>
      <c r="E72" s="169"/>
    </row>
    <row r="73" spans="1:5" ht="12.75">
      <c r="A73" s="169"/>
      <c r="B73" s="169"/>
      <c r="C73" s="169"/>
      <c r="D73" s="169"/>
      <c r="E73" s="169"/>
    </row>
    <row r="74" spans="1:5" ht="12.75">
      <c r="A74" s="169"/>
      <c r="B74" s="169"/>
      <c r="C74" s="169"/>
      <c r="D74" s="169"/>
      <c r="E74" s="169"/>
    </row>
    <row r="75" spans="1:5" ht="12.75">
      <c r="A75" s="169"/>
      <c r="B75" s="169"/>
      <c r="C75" s="169"/>
      <c r="D75" s="169"/>
      <c r="E75" s="169"/>
    </row>
    <row r="76" spans="1:5" ht="12.75">
      <c r="A76" s="169"/>
      <c r="B76" s="169"/>
      <c r="C76" s="169"/>
      <c r="D76" s="169"/>
      <c r="E76" s="169"/>
    </row>
    <row r="77" spans="1:5" ht="12.75">
      <c r="A77" s="169"/>
      <c r="B77" s="169"/>
      <c r="C77" s="169"/>
      <c r="D77" s="169"/>
      <c r="E77" s="169"/>
    </row>
    <row r="78" spans="1:5" ht="12.75">
      <c r="A78" s="169"/>
      <c r="B78" s="169"/>
      <c r="C78" s="169"/>
      <c r="D78" s="169"/>
      <c r="E78" s="169"/>
    </row>
    <row r="79" spans="1:5" ht="12.75">
      <c r="A79" s="169"/>
      <c r="B79" s="169"/>
      <c r="C79" s="169"/>
      <c r="D79" s="169"/>
      <c r="E79" s="169"/>
    </row>
    <row r="80" spans="1:5" ht="12.75">
      <c r="A80" s="169"/>
      <c r="B80" s="169"/>
      <c r="C80" s="169"/>
      <c r="D80" s="169"/>
      <c r="E80" s="169"/>
    </row>
    <row r="81" spans="1:5" ht="12.75">
      <c r="A81" s="169"/>
      <c r="B81" s="169"/>
      <c r="C81" s="169"/>
      <c r="D81" s="169"/>
      <c r="E81" s="169"/>
    </row>
    <row r="82" spans="1:5" ht="12.75">
      <c r="A82" s="169"/>
      <c r="B82" s="169"/>
      <c r="C82" s="169"/>
      <c r="D82" s="169"/>
      <c r="E82" s="169"/>
    </row>
  </sheetData>
  <sheetProtection/>
  <mergeCells count="13">
    <mergeCell ref="C1:E1"/>
    <mergeCell ref="A8:E8"/>
    <mergeCell ref="B39:C39"/>
    <mergeCell ref="B40:C40"/>
    <mergeCell ref="B41:C41"/>
    <mergeCell ref="B36:C36"/>
    <mergeCell ref="B37:C37"/>
    <mergeCell ref="B38:C38"/>
    <mergeCell ref="A44:C44"/>
    <mergeCell ref="B3:E3"/>
    <mergeCell ref="B2:E2"/>
    <mergeCell ref="B4:E4"/>
    <mergeCell ref="B5:E5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zoomScalePageLayoutView="0" workbookViewId="0" topLeftCell="A85">
      <selection activeCell="F81" sqref="F81"/>
    </sheetView>
  </sheetViews>
  <sheetFormatPr defaultColWidth="9.140625" defaultRowHeight="12.75"/>
  <cols>
    <col min="1" max="1" width="24.57421875" style="0" customWidth="1"/>
    <col min="2" max="2" width="58.8515625" style="0" customWidth="1"/>
    <col min="3" max="3" width="9.7109375" style="0" hidden="1" customWidth="1"/>
    <col min="4" max="4" width="0" style="0" hidden="1" customWidth="1"/>
    <col min="5" max="5" width="9.7109375" style="0" bestFit="1" customWidth="1"/>
    <col min="6" max="6" width="12.8515625" style="0" customWidth="1"/>
    <col min="7" max="7" width="9.7109375" style="0" bestFit="1" customWidth="1"/>
  </cols>
  <sheetData>
    <row r="1" spans="2:7" ht="12.75">
      <c r="B1" s="15"/>
      <c r="D1" s="15" t="s">
        <v>113</v>
      </c>
      <c r="F1" s="15" t="s">
        <v>216</v>
      </c>
      <c r="G1" s="88"/>
    </row>
    <row r="2" spans="1:7" ht="12.75">
      <c r="A2" s="357" t="s">
        <v>362</v>
      </c>
      <c r="B2" s="357"/>
      <c r="C2" s="357"/>
      <c r="D2" s="357"/>
      <c r="E2" s="357"/>
      <c r="F2" s="357"/>
      <c r="G2" s="88"/>
    </row>
    <row r="3" spans="1:6" ht="12.75">
      <c r="A3" s="357" t="s">
        <v>400</v>
      </c>
      <c r="B3" s="354"/>
      <c r="C3" s="354"/>
      <c r="D3" s="354"/>
      <c r="E3" s="354"/>
      <c r="F3" s="354"/>
    </row>
    <row r="4" spans="1:6" ht="12.75">
      <c r="A4" s="354" t="s">
        <v>437</v>
      </c>
      <c r="B4" s="354"/>
      <c r="C4" s="354"/>
      <c r="D4" s="354"/>
      <c r="E4" s="354"/>
      <c r="F4" s="354"/>
    </row>
    <row r="5" spans="1:6" ht="12.75">
      <c r="A5" s="8"/>
      <c r="B5" s="358" t="s">
        <v>542</v>
      </c>
      <c r="C5" s="358"/>
      <c r="D5" s="358"/>
      <c r="E5" s="358"/>
      <c r="F5" s="358"/>
    </row>
    <row r="6" spans="1:6" ht="12.75">
      <c r="A6" s="15"/>
      <c r="B6" s="15"/>
      <c r="C6" s="15"/>
      <c r="D6" s="15"/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12.75">
      <c r="A8" s="15"/>
      <c r="B8" s="15"/>
      <c r="C8" s="15"/>
      <c r="D8" s="15"/>
      <c r="E8" s="15"/>
      <c r="F8" s="15"/>
    </row>
    <row r="9" spans="1:6" ht="33.75" customHeight="1">
      <c r="A9" s="359" t="s">
        <v>445</v>
      </c>
      <c r="B9" s="359"/>
      <c r="C9" s="359"/>
      <c r="D9" s="359"/>
      <c r="E9" s="359"/>
      <c r="F9" s="359"/>
    </row>
    <row r="10" spans="1:7" ht="15" customHeight="1" hidden="1">
      <c r="A10" s="86"/>
      <c r="B10" s="87"/>
      <c r="C10" s="88"/>
      <c r="D10" s="88"/>
      <c r="E10" s="89" t="s">
        <v>114</v>
      </c>
      <c r="F10" s="88" t="s">
        <v>115</v>
      </c>
      <c r="G10" s="88" t="s">
        <v>116</v>
      </c>
    </row>
    <row r="11" spans="1:7" ht="15">
      <c r="A11" s="86"/>
      <c r="B11" s="87"/>
      <c r="C11" s="88"/>
      <c r="D11" s="88"/>
      <c r="E11" s="89"/>
      <c r="F11" s="132" t="s">
        <v>117</v>
      </c>
      <c r="G11" s="88"/>
    </row>
    <row r="12" spans="1:7" ht="12.75" customHeight="1">
      <c r="A12" s="91"/>
      <c r="B12" s="91"/>
      <c r="C12" s="349" t="s">
        <v>118</v>
      </c>
      <c r="D12" s="349" t="s">
        <v>119</v>
      </c>
      <c r="E12" s="360" t="s">
        <v>446</v>
      </c>
      <c r="F12" s="362" t="s">
        <v>447</v>
      </c>
      <c r="G12" s="355"/>
    </row>
    <row r="13" spans="1:7" ht="12.75">
      <c r="A13" s="92" t="s">
        <v>120</v>
      </c>
      <c r="B13" s="92" t="s">
        <v>121</v>
      </c>
      <c r="C13" s="350"/>
      <c r="D13" s="350"/>
      <c r="E13" s="361"/>
      <c r="F13" s="363"/>
      <c r="G13" s="355"/>
    </row>
    <row r="14" spans="1:7" ht="12.75">
      <c r="A14" s="93" t="s">
        <v>122</v>
      </c>
      <c r="B14" s="94" t="s">
        <v>123</v>
      </c>
      <c r="C14" s="95">
        <f>C15+C29+C33+C38+C63</f>
        <v>183800</v>
      </c>
      <c r="D14" s="95">
        <f>D15+D29+D33+D38+D63</f>
        <v>0</v>
      </c>
      <c r="E14" s="133">
        <f>E15+E29+E33+E38+E63+E50+E23+E68+E73</f>
        <v>16594.1</v>
      </c>
      <c r="F14" s="133">
        <f>F15+F29+F33+F38+F63+F50+F23+F68+F73</f>
        <v>17267.98</v>
      </c>
      <c r="G14" s="98"/>
    </row>
    <row r="15" spans="1:7" ht="12.75">
      <c r="A15" s="93" t="s">
        <v>124</v>
      </c>
      <c r="B15" s="94" t="s">
        <v>125</v>
      </c>
      <c r="C15" s="95">
        <f>C16</f>
        <v>159300</v>
      </c>
      <c r="D15" s="95">
        <v>-2120</v>
      </c>
      <c r="E15" s="133">
        <f>E16</f>
        <v>7700</v>
      </c>
      <c r="F15" s="133">
        <f>F16</f>
        <v>8000</v>
      </c>
      <c r="G15" s="98"/>
    </row>
    <row r="16" spans="1:7" ht="12.75">
      <c r="A16" s="99" t="s">
        <v>217</v>
      </c>
      <c r="B16" s="100" t="s">
        <v>126</v>
      </c>
      <c r="C16" s="95">
        <f>C18</f>
        <v>159300</v>
      </c>
      <c r="D16" s="95">
        <v>-2120</v>
      </c>
      <c r="E16" s="133">
        <f>E18</f>
        <v>7700</v>
      </c>
      <c r="F16" s="133">
        <f>F18</f>
        <v>8000</v>
      </c>
      <c r="G16" s="98"/>
    </row>
    <row r="17" spans="1:7" ht="12.75" customHeight="1" hidden="1">
      <c r="A17" s="101" t="s">
        <v>127</v>
      </c>
      <c r="B17" s="102" t="s">
        <v>128</v>
      </c>
      <c r="C17" s="103"/>
      <c r="D17" s="103"/>
      <c r="E17" s="134"/>
      <c r="F17" s="135"/>
      <c r="G17" s="106"/>
    </row>
    <row r="18" spans="1:7" ht="45">
      <c r="A18" s="101" t="s">
        <v>218</v>
      </c>
      <c r="B18" s="102" t="s">
        <v>488</v>
      </c>
      <c r="C18" s="103">
        <v>159300</v>
      </c>
      <c r="D18" s="103"/>
      <c r="E18" s="134">
        <v>7700</v>
      </c>
      <c r="F18" s="134">
        <v>8000</v>
      </c>
      <c r="G18" s="108"/>
    </row>
    <row r="19" spans="1:7" ht="12.75" hidden="1">
      <c r="A19" s="101" t="s">
        <v>131</v>
      </c>
      <c r="B19" s="102" t="s">
        <v>130</v>
      </c>
      <c r="C19" s="103">
        <v>159300</v>
      </c>
      <c r="D19" s="103"/>
      <c r="E19" s="134"/>
      <c r="F19" s="134"/>
      <c r="G19" s="108"/>
    </row>
    <row r="20" spans="1:7" ht="12.75" hidden="1">
      <c r="A20" s="101" t="s">
        <v>132</v>
      </c>
      <c r="B20" s="102" t="s">
        <v>130</v>
      </c>
      <c r="C20" s="103">
        <v>159300</v>
      </c>
      <c r="D20" s="103">
        <v>-2120</v>
      </c>
      <c r="E20" s="134"/>
      <c r="F20" s="136"/>
      <c r="G20" s="106"/>
    </row>
    <row r="21" spans="1:7" ht="12.75" customHeight="1" hidden="1">
      <c r="A21" s="101" t="s">
        <v>133</v>
      </c>
      <c r="B21" s="102" t="s">
        <v>130</v>
      </c>
      <c r="C21" s="103">
        <v>0</v>
      </c>
      <c r="D21" s="103"/>
      <c r="E21" s="134">
        <v>0</v>
      </c>
      <c r="F21" s="136">
        <v>0</v>
      </c>
      <c r="G21" s="106"/>
    </row>
    <row r="22" spans="1:7" ht="12.75" customHeight="1" hidden="1">
      <c r="A22" s="101" t="s">
        <v>134</v>
      </c>
      <c r="B22" s="102" t="s">
        <v>130</v>
      </c>
      <c r="C22" s="103">
        <v>0</v>
      </c>
      <c r="D22" s="103"/>
      <c r="E22" s="134"/>
      <c r="F22" s="136"/>
      <c r="G22" s="106"/>
    </row>
    <row r="23" spans="1:7" ht="21.75">
      <c r="A23" s="114" t="s">
        <v>492</v>
      </c>
      <c r="B23" s="100" t="s">
        <v>493</v>
      </c>
      <c r="C23" s="103"/>
      <c r="D23" s="103"/>
      <c r="E23" s="137">
        <f>E25+E26+E27+E28</f>
        <v>3472.2999999999997</v>
      </c>
      <c r="F23" s="138">
        <f>F25+F26+F27+F28</f>
        <v>3696.1799999999994</v>
      </c>
      <c r="G23" s="106"/>
    </row>
    <row r="24" spans="1:7" ht="22.5">
      <c r="A24" s="101" t="s">
        <v>491</v>
      </c>
      <c r="B24" s="102" t="s">
        <v>494</v>
      </c>
      <c r="C24" s="103"/>
      <c r="D24" s="103"/>
      <c r="E24" s="137">
        <f>E25+E26+E27+E28</f>
        <v>3472.2999999999997</v>
      </c>
      <c r="F24" s="137">
        <f>F25+F26+F27+F28</f>
        <v>3696.1799999999994</v>
      </c>
      <c r="G24" s="106"/>
    </row>
    <row r="25" spans="1:7" ht="46.5" customHeight="1">
      <c r="A25" s="101" t="s">
        <v>219</v>
      </c>
      <c r="B25" s="102" t="s">
        <v>490</v>
      </c>
      <c r="C25" s="103"/>
      <c r="D25" s="103"/>
      <c r="E25" s="134">
        <v>1596.3</v>
      </c>
      <c r="F25" s="136">
        <v>1711.3</v>
      </c>
      <c r="G25" s="106"/>
    </row>
    <row r="26" spans="1:7" ht="56.25">
      <c r="A26" s="101" t="s">
        <v>220</v>
      </c>
      <c r="B26" s="102" t="s">
        <v>495</v>
      </c>
      <c r="C26" s="103"/>
      <c r="D26" s="103"/>
      <c r="E26" s="134">
        <v>9</v>
      </c>
      <c r="F26" s="136">
        <v>9.5</v>
      </c>
      <c r="G26" s="106"/>
    </row>
    <row r="27" spans="1:7" ht="45">
      <c r="A27" s="101" t="s">
        <v>221</v>
      </c>
      <c r="B27" s="102" t="s">
        <v>496</v>
      </c>
      <c r="C27" s="103"/>
      <c r="D27" s="103"/>
      <c r="E27" s="134">
        <v>2094.4</v>
      </c>
      <c r="F27" s="136">
        <v>2238.1</v>
      </c>
      <c r="G27" s="106"/>
    </row>
    <row r="28" spans="1:7" ht="45">
      <c r="A28" s="101" t="s">
        <v>222</v>
      </c>
      <c r="B28" s="102" t="s">
        <v>497</v>
      </c>
      <c r="C28" s="103"/>
      <c r="D28" s="103"/>
      <c r="E28" s="134">
        <v>-227.4</v>
      </c>
      <c r="F28" s="136">
        <v>-262.72</v>
      </c>
      <c r="G28" s="106"/>
    </row>
    <row r="29" spans="1:7" ht="15.75" customHeight="1">
      <c r="A29" s="114" t="s">
        <v>498</v>
      </c>
      <c r="B29" s="115" t="s">
        <v>499</v>
      </c>
      <c r="C29" s="95">
        <f>C30+C31</f>
        <v>100</v>
      </c>
      <c r="D29" s="95">
        <f>D30+D31</f>
        <v>2120</v>
      </c>
      <c r="E29" s="133">
        <f>E30+E31</f>
        <v>150</v>
      </c>
      <c r="F29" s="133">
        <f>F30+F31</f>
        <v>150</v>
      </c>
      <c r="G29" s="98"/>
    </row>
    <row r="30" spans="1:7" ht="45">
      <c r="A30" s="101" t="s">
        <v>223</v>
      </c>
      <c r="B30" s="330" t="s">
        <v>489</v>
      </c>
      <c r="C30" s="103">
        <v>100</v>
      </c>
      <c r="D30" s="103">
        <v>2115</v>
      </c>
      <c r="E30" s="134">
        <v>150</v>
      </c>
      <c r="F30" s="134">
        <v>150</v>
      </c>
      <c r="G30" s="113"/>
    </row>
    <row r="31" spans="1:7" ht="12.75" customHeight="1" hidden="1">
      <c r="A31" s="101" t="s">
        <v>135</v>
      </c>
      <c r="B31" s="102" t="s">
        <v>136</v>
      </c>
      <c r="C31" s="103">
        <v>0</v>
      </c>
      <c r="D31" s="103">
        <v>5</v>
      </c>
      <c r="E31" s="134">
        <v>0</v>
      </c>
      <c r="F31" s="135"/>
      <c r="G31" s="106"/>
    </row>
    <row r="32" spans="1:7" ht="12.75" customHeight="1" hidden="1">
      <c r="A32" s="101" t="s">
        <v>137</v>
      </c>
      <c r="B32" s="102" t="s">
        <v>138</v>
      </c>
      <c r="C32" s="103"/>
      <c r="D32" s="103"/>
      <c r="E32" s="134"/>
      <c r="F32" s="135"/>
      <c r="G32" s="106"/>
    </row>
    <row r="33" spans="1:7" ht="12.75">
      <c r="A33" s="114" t="s">
        <v>224</v>
      </c>
      <c r="B33" s="115" t="s">
        <v>500</v>
      </c>
      <c r="C33" s="95">
        <f>C34+C35+C36</f>
        <v>100</v>
      </c>
      <c r="D33" s="95">
        <f>D34+D35+D36</f>
        <v>0</v>
      </c>
      <c r="E33" s="133">
        <f>E34+E35+E36</f>
        <v>400</v>
      </c>
      <c r="F33" s="133">
        <f>F34+F35+F36</f>
        <v>450</v>
      </c>
      <c r="G33" s="98"/>
    </row>
    <row r="34" spans="1:7" ht="12.75" customHeight="1" hidden="1">
      <c r="A34" s="101" t="s">
        <v>139</v>
      </c>
      <c r="B34" s="102" t="s">
        <v>140</v>
      </c>
      <c r="C34" s="103"/>
      <c r="D34" s="103"/>
      <c r="E34" s="134"/>
      <c r="F34" s="135"/>
      <c r="G34" s="106"/>
    </row>
    <row r="35" spans="1:7" ht="14.25">
      <c r="A35" s="333" t="s">
        <v>502</v>
      </c>
      <c r="B35" s="332" t="s">
        <v>501</v>
      </c>
      <c r="C35" s="103">
        <v>100</v>
      </c>
      <c r="D35" s="103"/>
      <c r="E35" s="134">
        <f>E37</f>
        <v>400</v>
      </c>
      <c r="F35" s="139">
        <f>F37</f>
        <v>450</v>
      </c>
      <c r="G35" s="113"/>
    </row>
    <row r="36" spans="1:7" ht="12.75" customHeight="1" hidden="1">
      <c r="A36" s="101" t="s">
        <v>141</v>
      </c>
      <c r="B36" s="102" t="s">
        <v>140</v>
      </c>
      <c r="C36" s="103">
        <v>0</v>
      </c>
      <c r="D36" s="103"/>
      <c r="E36" s="134">
        <v>0</v>
      </c>
      <c r="F36" s="135"/>
      <c r="G36" s="106"/>
    </row>
    <row r="37" spans="1:7" ht="73.5" customHeight="1">
      <c r="A37" s="101" t="s">
        <v>225</v>
      </c>
      <c r="B37" s="330" t="s">
        <v>503</v>
      </c>
      <c r="C37" s="103"/>
      <c r="D37" s="103"/>
      <c r="E37" s="134">
        <v>400</v>
      </c>
      <c r="F37" s="134">
        <v>450</v>
      </c>
      <c r="G37" s="106"/>
    </row>
    <row r="38" spans="1:7" ht="14.25">
      <c r="A38" s="109" t="s">
        <v>226</v>
      </c>
      <c r="B38" s="332" t="s">
        <v>403</v>
      </c>
      <c r="C38" s="95">
        <f>C39+C40+C41+C42+C43+C44</f>
        <v>18800</v>
      </c>
      <c r="D38" s="95">
        <f>D39+D40+D41+D42+D43+D44</f>
        <v>0</v>
      </c>
      <c r="E38" s="133">
        <f>E39+E40+E41+E42+E43+E44</f>
        <v>4146.8</v>
      </c>
      <c r="F38" s="133">
        <f>F39+F40+F41+F42+F43+F44</f>
        <v>4246.8</v>
      </c>
      <c r="G38" s="98"/>
    </row>
    <row r="39" spans="1:7" ht="45">
      <c r="A39" s="101" t="s">
        <v>277</v>
      </c>
      <c r="B39" s="335" t="s">
        <v>504</v>
      </c>
      <c r="C39" s="103">
        <v>11600</v>
      </c>
      <c r="D39" s="103">
        <v>2000</v>
      </c>
      <c r="E39" s="134">
        <v>3346.8</v>
      </c>
      <c r="F39" s="134">
        <v>3346.8</v>
      </c>
      <c r="G39" s="106"/>
    </row>
    <row r="40" spans="1:7" ht="12.75" customHeight="1" hidden="1">
      <c r="A40" s="101" t="s">
        <v>142</v>
      </c>
      <c r="B40" s="102" t="s">
        <v>143</v>
      </c>
      <c r="C40" s="103">
        <v>0</v>
      </c>
      <c r="D40" s="103">
        <v>100</v>
      </c>
      <c r="E40" s="134">
        <v>0</v>
      </c>
      <c r="F40" s="134"/>
      <c r="G40" s="106"/>
    </row>
    <row r="41" spans="1:7" ht="12.75" customHeight="1" hidden="1">
      <c r="A41" s="101" t="s">
        <v>144</v>
      </c>
      <c r="B41" s="102" t="s">
        <v>145</v>
      </c>
      <c r="C41" s="95"/>
      <c r="D41" s="95"/>
      <c r="E41" s="133"/>
      <c r="F41" s="137"/>
      <c r="G41" s="117"/>
    </row>
    <row r="42" spans="1:7" ht="12.75" customHeight="1" hidden="1">
      <c r="A42" s="101" t="s">
        <v>146</v>
      </c>
      <c r="B42" s="102" t="s">
        <v>147</v>
      </c>
      <c r="C42" s="95"/>
      <c r="D42" s="95"/>
      <c r="E42" s="133"/>
      <c r="F42" s="137"/>
      <c r="G42" s="117"/>
    </row>
    <row r="43" spans="1:7" ht="36" customHeight="1">
      <c r="A43" s="101" t="s">
        <v>278</v>
      </c>
      <c r="B43" s="335" t="s">
        <v>505</v>
      </c>
      <c r="C43" s="103">
        <v>7200</v>
      </c>
      <c r="D43" s="103">
        <v>-2400</v>
      </c>
      <c r="E43" s="134">
        <v>800</v>
      </c>
      <c r="F43" s="134">
        <v>900</v>
      </c>
      <c r="G43" s="106"/>
    </row>
    <row r="44" spans="1:7" ht="13.5" customHeight="1" hidden="1">
      <c r="A44" s="101" t="s">
        <v>149</v>
      </c>
      <c r="B44" s="102" t="s">
        <v>148</v>
      </c>
      <c r="C44" s="103">
        <v>0</v>
      </c>
      <c r="D44" s="103">
        <v>300</v>
      </c>
      <c r="E44" s="134">
        <v>0</v>
      </c>
      <c r="F44" s="134"/>
      <c r="G44" s="106"/>
    </row>
    <row r="45" spans="1:7" ht="21" hidden="1">
      <c r="A45" s="114" t="s">
        <v>150</v>
      </c>
      <c r="B45" s="115" t="s">
        <v>151</v>
      </c>
      <c r="C45" s="95">
        <v>0</v>
      </c>
      <c r="D45" s="95"/>
      <c r="E45" s="133"/>
      <c r="F45" s="140"/>
      <c r="G45" s="118"/>
    </row>
    <row r="46" spans="1:7" ht="12.75" customHeight="1" hidden="1">
      <c r="A46" s="101" t="s">
        <v>152</v>
      </c>
      <c r="B46" s="102" t="s">
        <v>153</v>
      </c>
      <c r="C46" s="95"/>
      <c r="D46" s="95"/>
      <c r="E46" s="133"/>
      <c r="F46" s="141"/>
      <c r="G46" s="117"/>
    </row>
    <row r="47" spans="1:7" ht="12.75" customHeight="1" hidden="1">
      <c r="A47" s="101" t="s">
        <v>154</v>
      </c>
      <c r="B47" s="119" t="s">
        <v>155</v>
      </c>
      <c r="C47" s="95"/>
      <c r="D47" s="95"/>
      <c r="E47" s="133"/>
      <c r="F47" s="141"/>
      <c r="G47" s="117"/>
    </row>
    <row r="48" spans="1:7" ht="12.75" customHeight="1" hidden="1">
      <c r="A48" s="101" t="s">
        <v>156</v>
      </c>
      <c r="B48" s="119" t="s">
        <v>155</v>
      </c>
      <c r="C48" s="95"/>
      <c r="D48" s="95"/>
      <c r="E48" s="133"/>
      <c r="F48" s="141"/>
      <c r="G48" s="117"/>
    </row>
    <row r="49" spans="1:7" ht="12.75" customHeight="1" hidden="1">
      <c r="A49" s="101" t="s">
        <v>157</v>
      </c>
      <c r="B49" s="119" t="s">
        <v>155</v>
      </c>
      <c r="C49" s="95"/>
      <c r="D49" s="95"/>
      <c r="E49" s="133"/>
      <c r="F49" s="141"/>
      <c r="G49" s="117"/>
    </row>
    <row r="50" spans="1:7" ht="12.75" hidden="1">
      <c r="A50" s="101" t="s">
        <v>158</v>
      </c>
      <c r="B50" s="120" t="s">
        <v>159</v>
      </c>
      <c r="C50" s="95">
        <v>0</v>
      </c>
      <c r="D50" s="95">
        <v>0</v>
      </c>
      <c r="E50" s="133">
        <f>E51</f>
        <v>0</v>
      </c>
      <c r="F50" s="133">
        <f>F51</f>
        <v>0</v>
      </c>
      <c r="G50" s="98"/>
    </row>
    <row r="51" spans="1:7" ht="12.75" hidden="1">
      <c r="A51" s="101" t="s">
        <v>160</v>
      </c>
      <c r="B51" s="119" t="s">
        <v>161</v>
      </c>
      <c r="C51" s="95"/>
      <c r="D51" s="95"/>
      <c r="E51" s="134">
        <f>D51*1.052</f>
        <v>0</v>
      </c>
      <c r="F51" s="139">
        <f>E51*1.049</f>
        <v>0</v>
      </c>
      <c r="G51" s="113"/>
    </row>
    <row r="52" spans="1:7" ht="12.75" customHeight="1" hidden="1">
      <c r="A52" s="101" t="s">
        <v>162</v>
      </c>
      <c r="B52" s="119" t="s">
        <v>163</v>
      </c>
      <c r="C52" s="95"/>
      <c r="D52" s="95"/>
      <c r="E52" s="133"/>
      <c r="F52" s="141"/>
      <c r="G52" s="117"/>
    </row>
    <row r="53" spans="1:7" ht="12.75" customHeight="1" hidden="1">
      <c r="A53" s="121" t="s">
        <v>164</v>
      </c>
      <c r="B53" s="122" t="s">
        <v>165</v>
      </c>
      <c r="C53" s="95"/>
      <c r="D53" s="95"/>
      <c r="E53" s="133"/>
      <c r="F53" s="141"/>
      <c r="G53" s="117"/>
    </row>
    <row r="54" spans="1:7" ht="12.75" customHeight="1" hidden="1">
      <c r="A54" s="101" t="s">
        <v>166</v>
      </c>
      <c r="B54" s="119" t="s">
        <v>147</v>
      </c>
      <c r="C54" s="95">
        <v>0</v>
      </c>
      <c r="D54" s="95">
        <v>0</v>
      </c>
      <c r="E54" s="133"/>
      <c r="F54" s="141"/>
      <c r="G54" s="117"/>
    </row>
    <row r="55" spans="1:7" ht="12.75" customHeight="1" hidden="1">
      <c r="A55" s="101" t="s">
        <v>167</v>
      </c>
      <c r="B55" s="119" t="s">
        <v>147</v>
      </c>
      <c r="C55" s="95">
        <v>0</v>
      </c>
      <c r="D55" s="95"/>
      <c r="E55" s="133"/>
      <c r="F55" s="141"/>
      <c r="G55" s="117"/>
    </row>
    <row r="56" spans="1:7" ht="12.75" customHeight="1" hidden="1">
      <c r="A56" s="101" t="s">
        <v>168</v>
      </c>
      <c r="B56" s="119" t="s">
        <v>147</v>
      </c>
      <c r="C56" s="95"/>
      <c r="D56" s="95"/>
      <c r="E56" s="133"/>
      <c r="F56" s="141"/>
      <c r="G56" s="117"/>
    </row>
    <row r="57" spans="1:7" ht="12.75" customHeight="1" hidden="1">
      <c r="A57" s="101" t="s">
        <v>169</v>
      </c>
      <c r="B57" s="102" t="s">
        <v>170</v>
      </c>
      <c r="C57" s="95"/>
      <c r="D57" s="95"/>
      <c r="E57" s="133"/>
      <c r="F57" s="141"/>
      <c r="G57" s="117"/>
    </row>
    <row r="58" spans="1:7" ht="12.75" customHeight="1" hidden="1">
      <c r="A58" s="109" t="s">
        <v>171</v>
      </c>
      <c r="B58" s="110" t="s">
        <v>172</v>
      </c>
      <c r="C58" s="95"/>
      <c r="D58" s="95"/>
      <c r="E58" s="133"/>
      <c r="F58" s="141"/>
      <c r="G58" s="123"/>
    </row>
    <row r="59" spans="1:7" ht="12.75" customHeight="1" hidden="1">
      <c r="A59" s="101" t="s">
        <v>173</v>
      </c>
      <c r="B59" s="102" t="s">
        <v>174</v>
      </c>
      <c r="C59" s="95"/>
      <c r="D59" s="95"/>
      <c r="E59" s="133"/>
      <c r="F59" s="141"/>
      <c r="G59" s="123"/>
    </row>
    <row r="60" spans="1:7" ht="12.75" customHeight="1" hidden="1">
      <c r="A60" s="109" t="s">
        <v>175</v>
      </c>
      <c r="B60" s="110" t="s">
        <v>176</v>
      </c>
      <c r="C60" s="95"/>
      <c r="D60" s="95"/>
      <c r="E60" s="133"/>
      <c r="F60" s="141"/>
      <c r="G60" s="123"/>
    </row>
    <row r="61" spans="1:7" ht="22.5" customHeight="1" hidden="1">
      <c r="A61" s="101" t="s">
        <v>177</v>
      </c>
      <c r="B61" s="102" t="s">
        <v>178</v>
      </c>
      <c r="C61" s="95"/>
      <c r="D61" s="95"/>
      <c r="E61" s="133"/>
      <c r="F61" s="141"/>
      <c r="G61" s="123"/>
    </row>
    <row r="62" spans="1:7" ht="12.75" customHeight="1" hidden="1">
      <c r="A62" s="101" t="s">
        <v>179</v>
      </c>
      <c r="B62" s="102" t="s">
        <v>180</v>
      </c>
      <c r="C62" s="95">
        <v>0</v>
      </c>
      <c r="D62" s="95"/>
      <c r="E62" s="133"/>
      <c r="F62" s="141"/>
      <c r="G62" s="123"/>
    </row>
    <row r="63" spans="1:7" ht="24">
      <c r="A63" s="109" t="s">
        <v>227</v>
      </c>
      <c r="B63" s="115" t="s">
        <v>506</v>
      </c>
      <c r="C63" s="95">
        <f>C64+C66</f>
        <v>5500</v>
      </c>
      <c r="D63" s="95">
        <f>D64+D66</f>
        <v>0</v>
      </c>
      <c r="E63" s="133">
        <f>E64+E66+E65</f>
        <v>700</v>
      </c>
      <c r="F63" s="133">
        <f>F64+F66+F65</f>
        <v>700</v>
      </c>
      <c r="G63" s="98"/>
    </row>
    <row r="64" spans="1:7" ht="15.75" customHeight="1" hidden="1">
      <c r="A64" s="121" t="s">
        <v>228</v>
      </c>
      <c r="B64" s="144" t="s">
        <v>181</v>
      </c>
      <c r="C64" s="103">
        <f>C65</f>
        <v>5000</v>
      </c>
      <c r="D64" s="103"/>
      <c r="E64" s="134"/>
      <c r="F64" s="134"/>
      <c r="G64" s="98"/>
    </row>
    <row r="65" spans="1:7" ht="45">
      <c r="A65" s="121" t="s">
        <v>344</v>
      </c>
      <c r="B65" s="102" t="s">
        <v>345</v>
      </c>
      <c r="C65" s="103">
        <v>5000</v>
      </c>
      <c r="D65" s="95"/>
      <c r="E65" s="134">
        <v>700</v>
      </c>
      <c r="F65" s="134">
        <v>700</v>
      </c>
      <c r="G65" s="108"/>
    </row>
    <row r="66" spans="1:7" ht="12.75" customHeight="1" hidden="1">
      <c r="A66" s="121" t="s">
        <v>229</v>
      </c>
      <c r="B66" s="122" t="s">
        <v>184</v>
      </c>
      <c r="C66" s="103">
        <f>C67</f>
        <v>500</v>
      </c>
      <c r="D66" s="95"/>
      <c r="E66" s="134"/>
      <c r="F66" s="134"/>
      <c r="G66" s="108"/>
    </row>
    <row r="67" spans="1:7" ht="13.5" customHeight="1" hidden="1">
      <c r="A67" s="121" t="s">
        <v>230</v>
      </c>
      <c r="B67" s="102" t="s">
        <v>185</v>
      </c>
      <c r="C67" s="103">
        <v>500</v>
      </c>
      <c r="D67" s="95"/>
      <c r="E67" s="134"/>
      <c r="F67" s="134"/>
      <c r="G67" s="108"/>
    </row>
    <row r="68" spans="1:7" ht="12.75">
      <c r="A68" s="109" t="s">
        <v>279</v>
      </c>
      <c r="B68" s="115" t="s">
        <v>507</v>
      </c>
      <c r="C68" s="95">
        <f>C69+C71</f>
        <v>0</v>
      </c>
      <c r="D68" s="95"/>
      <c r="E68" s="133">
        <f>E69</f>
        <v>5</v>
      </c>
      <c r="F68" s="138">
        <f>F69</f>
        <v>5</v>
      </c>
      <c r="G68" s="123"/>
    </row>
    <row r="69" spans="1:7" ht="33.75">
      <c r="A69" s="101" t="s">
        <v>457</v>
      </c>
      <c r="B69" s="119" t="s">
        <v>458</v>
      </c>
      <c r="C69" s="103">
        <f>C70</f>
        <v>0</v>
      </c>
      <c r="D69" s="103"/>
      <c r="E69" s="134">
        <v>5</v>
      </c>
      <c r="F69" s="136">
        <v>5</v>
      </c>
      <c r="G69" s="124"/>
    </row>
    <row r="70" spans="1:7" ht="14.25" customHeight="1" hidden="1">
      <c r="A70" s="101" t="s">
        <v>231</v>
      </c>
      <c r="B70" s="102" t="s">
        <v>187</v>
      </c>
      <c r="C70" s="103">
        <v>0</v>
      </c>
      <c r="D70" s="103"/>
      <c r="E70" s="134"/>
      <c r="F70" s="135"/>
      <c r="G70" s="124"/>
    </row>
    <row r="71" spans="1:7" ht="12.75" hidden="1">
      <c r="A71" s="121" t="s">
        <v>232</v>
      </c>
      <c r="B71" s="122" t="s">
        <v>188</v>
      </c>
      <c r="C71" s="103">
        <f>C72</f>
        <v>0</v>
      </c>
      <c r="D71" s="103"/>
      <c r="E71" s="134"/>
      <c r="F71" s="135"/>
      <c r="G71" s="124"/>
    </row>
    <row r="72" spans="1:7" ht="12.75" hidden="1">
      <c r="A72" s="101" t="s">
        <v>233</v>
      </c>
      <c r="B72" s="119" t="s">
        <v>189</v>
      </c>
      <c r="C72" s="103">
        <v>0</v>
      </c>
      <c r="D72" s="103"/>
      <c r="E72" s="134"/>
      <c r="F72" s="135"/>
      <c r="G72" s="124"/>
    </row>
    <row r="73" spans="1:7" ht="12.75">
      <c r="A73" s="109" t="s">
        <v>186</v>
      </c>
      <c r="B73" s="115" t="s">
        <v>508</v>
      </c>
      <c r="C73" s="103"/>
      <c r="D73" s="103"/>
      <c r="E73" s="137">
        <f>E74</f>
        <v>20</v>
      </c>
      <c r="F73" s="142">
        <f>F74</f>
        <v>20</v>
      </c>
      <c r="G73" s="124"/>
    </row>
    <row r="74" spans="1:7" ht="12.75">
      <c r="A74" s="101" t="s">
        <v>233</v>
      </c>
      <c r="B74" s="119" t="s">
        <v>404</v>
      </c>
      <c r="C74" s="103"/>
      <c r="D74" s="103"/>
      <c r="E74" s="134">
        <v>20</v>
      </c>
      <c r="F74" s="139">
        <v>20</v>
      </c>
      <c r="G74" s="124"/>
    </row>
    <row r="75" spans="1:7" ht="12.75">
      <c r="A75" s="93" t="s">
        <v>234</v>
      </c>
      <c r="B75" s="340" t="s">
        <v>453</v>
      </c>
      <c r="C75" s="95" t="e">
        <f>C76</f>
        <v>#REF!</v>
      </c>
      <c r="D75" s="95" t="e">
        <f>D76</f>
        <v>#REF!</v>
      </c>
      <c r="E75" s="133">
        <f>E76</f>
        <v>5706.800000000001</v>
      </c>
      <c r="F75" s="133">
        <f>F76</f>
        <v>5176.200000000001</v>
      </c>
      <c r="G75" s="98"/>
    </row>
    <row r="76" spans="1:7" ht="15" customHeight="1">
      <c r="A76" s="101" t="s">
        <v>235</v>
      </c>
      <c r="B76" s="102" t="s">
        <v>454</v>
      </c>
      <c r="C76" s="95" t="e">
        <f>#REF!+#REF!+C84+C85+C87+C88+C89</f>
        <v>#REF!</v>
      </c>
      <c r="D76" s="95" t="e">
        <f>#REF!+#REF!+D84+D85+D87+D88+D89</f>
        <v>#REF!</v>
      </c>
      <c r="E76" s="134">
        <f>E77+E83+E102</f>
        <v>5706.800000000001</v>
      </c>
      <c r="F76" s="134">
        <f>F77+F83+F102</f>
        <v>5176.200000000001</v>
      </c>
      <c r="G76" s="98"/>
    </row>
    <row r="77" spans="1:7" ht="12.75">
      <c r="A77" s="101" t="s">
        <v>524</v>
      </c>
      <c r="B77" s="119" t="s">
        <v>190</v>
      </c>
      <c r="C77" s="95" t="e">
        <f>C80+#REF!</f>
        <v>#REF!</v>
      </c>
      <c r="D77" s="95" t="e">
        <f>D80+#REF!</f>
        <v>#REF!</v>
      </c>
      <c r="E77" s="134">
        <f aca="true" t="shared" si="0" ref="E77:F79">E78</f>
        <v>3860.8</v>
      </c>
      <c r="F77" s="134">
        <f t="shared" si="0"/>
        <v>3301.8</v>
      </c>
      <c r="G77" s="98"/>
    </row>
    <row r="78" spans="1:7" ht="17.25" customHeight="1">
      <c r="A78" s="101" t="s">
        <v>525</v>
      </c>
      <c r="B78" s="119" t="s">
        <v>191</v>
      </c>
      <c r="C78" s="341"/>
      <c r="D78" s="341"/>
      <c r="E78" s="134">
        <f t="shared" si="0"/>
        <v>3860.8</v>
      </c>
      <c r="F78" s="134">
        <f t="shared" si="0"/>
        <v>3301.8</v>
      </c>
      <c r="G78" s="98"/>
    </row>
    <row r="79" spans="1:7" ht="29.25" customHeight="1">
      <c r="A79" s="101" t="s">
        <v>526</v>
      </c>
      <c r="B79" s="119" t="s">
        <v>528</v>
      </c>
      <c r="C79" s="341"/>
      <c r="D79" s="341"/>
      <c r="E79" s="134">
        <f t="shared" si="0"/>
        <v>3860.8</v>
      </c>
      <c r="F79" s="134">
        <f t="shared" si="0"/>
        <v>3301.8</v>
      </c>
      <c r="G79" s="98"/>
    </row>
    <row r="80" spans="1:7" ht="31.5" customHeight="1">
      <c r="A80" s="101" t="s">
        <v>526</v>
      </c>
      <c r="B80" s="119" t="s">
        <v>527</v>
      </c>
      <c r="C80" s="320"/>
      <c r="D80" s="320"/>
      <c r="E80" s="134">
        <v>3860.8</v>
      </c>
      <c r="F80" s="134">
        <v>3301.8</v>
      </c>
      <c r="G80" s="321"/>
    </row>
    <row r="81" spans="1:7" ht="1.5" customHeight="1">
      <c r="A81" s="101" t="s">
        <v>192</v>
      </c>
      <c r="B81" s="119" t="s">
        <v>527</v>
      </c>
      <c r="C81" s="95"/>
      <c r="D81" s="95"/>
      <c r="E81" s="134"/>
      <c r="F81" s="135"/>
      <c r="G81" s="117"/>
    </row>
    <row r="82" spans="1:7" ht="37.5" customHeight="1">
      <c r="A82" s="101" t="s">
        <v>456</v>
      </c>
      <c r="B82" s="119" t="s">
        <v>459</v>
      </c>
      <c r="C82" s="95"/>
      <c r="D82" s="95"/>
      <c r="E82" s="134">
        <v>0</v>
      </c>
      <c r="F82" s="134">
        <v>0</v>
      </c>
      <c r="G82" s="125"/>
    </row>
    <row r="83" spans="1:7" ht="24">
      <c r="A83" s="109" t="s">
        <v>529</v>
      </c>
      <c r="B83" s="120" t="s">
        <v>399</v>
      </c>
      <c r="C83" s="111"/>
      <c r="D83" s="111"/>
      <c r="E83" s="137">
        <f>E84+E85+E86+E87</f>
        <v>1063.4</v>
      </c>
      <c r="F83" s="137">
        <f>F84+F85+F86+F87</f>
        <v>1063.4</v>
      </c>
      <c r="G83" s="125"/>
    </row>
    <row r="84" spans="1:7" ht="35.25" customHeight="1">
      <c r="A84" s="101" t="s">
        <v>406</v>
      </c>
      <c r="B84" s="119" t="s">
        <v>408</v>
      </c>
      <c r="C84" s="95">
        <v>455000</v>
      </c>
      <c r="D84" s="95"/>
      <c r="E84" s="134">
        <v>0</v>
      </c>
      <c r="F84" s="134">
        <v>0</v>
      </c>
      <c r="G84" s="125"/>
    </row>
    <row r="85" spans="1:7" ht="70.5" customHeight="1">
      <c r="A85" s="101" t="s">
        <v>406</v>
      </c>
      <c r="B85" s="119" t="s">
        <v>441</v>
      </c>
      <c r="C85" s="95">
        <v>48900</v>
      </c>
      <c r="D85" s="95"/>
      <c r="E85" s="134">
        <v>0</v>
      </c>
      <c r="F85" s="134">
        <v>0</v>
      </c>
      <c r="G85" s="125"/>
    </row>
    <row r="86" spans="1:7" ht="28.5" customHeight="1">
      <c r="A86" s="101" t="s">
        <v>406</v>
      </c>
      <c r="B86" s="119" t="s">
        <v>442</v>
      </c>
      <c r="C86" s="95"/>
      <c r="D86" s="95"/>
      <c r="E86" s="134">
        <v>0</v>
      </c>
      <c r="F86" s="134">
        <v>0</v>
      </c>
      <c r="G86" s="125"/>
    </row>
    <row r="87" spans="1:7" ht="19.5" customHeight="1">
      <c r="A87" s="101" t="s">
        <v>406</v>
      </c>
      <c r="B87" s="119" t="s">
        <v>443</v>
      </c>
      <c r="C87" s="95">
        <v>24900</v>
      </c>
      <c r="D87" s="95"/>
      <c r="E87" s="134">
        <v>1063.4</v>
      </c>
      <c r="F87" s="134">
        <v>1063.4</v>
      </c>
      <c r="G87" s="125"/>
    </row>
    <row r="88" spans="1:7" ht="12.75" hidden="1">
      <c r="A88" s="101" t="s">
        <v>237</v>
      </c>
      <c r="B88" s="102" t="s">
        <v>54</v>
      </c>
      <c r="C88" s="95">
        <v>168010</v>
      </c>
      <c r="D88" s="95"/>
      <c r="E88" s="133"/>
      <c r="F88" s="137"/>
      <c r="G88" s="126"/>
    </row>
    <row r="89" spans="1:7" ht="12.75" hidden="1">
      <c r="A89" s="101"/>
      <c r="B89" s="102"/>
      <c r="C89" s="95">
        <v>2337000</v>
      </c>
      <c r="D89" s="95">
        <v>3000</v>
      </c>
      <c r="E89" s="133"/>
      <c r="F89" s="137"/>
      <c r="G89" s="126"/>
    </row>
    <row r="90" spans="1:7" ht="12.75" customHeight="1" hidden="1">
      <c r="A90" s="101" t="s">
        <v>194</v>
      </c>
      <c r="B90" s="102" t="s">
        <v>195</v>
      </c>
      <c r="C90" s="95"/>
      <c r="D90" s="95"/>
      <c r="E90" s="133"/>
      <c r="F90" s="142"/>
      <c r="G90" s="123"/>
    </row>
    <row r="91" spans="1:7" ht="12.75" customHeight="1" hidden="1">
      <c r="A91" s="101" t="s">
        <v>196</v>
      </c>
      <c r="B91" s="102"/>
      <c r="C91" s="95">
        <v>0</v>
      </c>
      <c r="D91" s="95"/>
      <c r="E91" s="133"/>
      <c r="F91" s="142"/>
      <c r="G91" s="123"/>
    </row>
    <row r="92" spans="1:7" ht="12.75" customHeight="1" hidden="1">
      <c r="A92" s="101" t="s">
        <v>197</v>
      </c>
      <c r="B92" s="110" t="s">
        <v>198</v>
      </c>
      <c r="C92" s="95">
        <v>0</v>
      </c>
      <c r="D92" s="95"/>
      <c r="E92" s="133"/>
      <c r="F92" s="142"/>
      <c r="G92" s="117"/>
    </row>
    <row r="93" spans="1:7" ht="12.75" customHeight="1" hidden="1">
      <c r="A93" s="101" t="s">
        <v>199</v>
      </c>
      <c r="B93" s="102" t="s">
        <v>200</v>
      </c>
      <c r="C93" s="95"/>
      <c r="D93" s="95"/>
      <c r="E93" s="133"/>
      <c r="F93" s="142"/>
      <c r="G93" s="117"/>
    </row>
    <row r="94" spans="1:7" ht="12.75" customHeight="1" hidden="1">
      <c r="A94" s="101" t="s">
        <v>201</v>
      </c>
      <c r="B94" s="102" t="s">
        <v>200</v>
      </c>
      <c r="C94" s="95">
        <v>0</v>
      </c>
      <c r="D94" s="95"/>
      <c r="E94" s="133"/>
      <c r="F94" s="142"/>
      <c r="G94" s="117"/>
    </row>
    <row r="95" spans="1:7" ht="12.75" customHeight="1" hidden="1">
      <c r="A95" s="101" t="s">
        <v>202</v>
      </c>
      <c r="B95" s="102" t="s">
        <v>203</v>
      </c>
      <c r="C95" s="95"/>
      <c r="D95" s="95"/>
      <c r="E95" s="133"/>
      <c r="F95" s="142"/>
      <c r="G95" s="123"/>
    </row>
    <row r="96" spans="1:7" ht="12.75" customHeight="1" hidden="1">
      <c r="A96" s="101" t="s">
        <v>204</v>
      </c>
      <c r="B96" s="102" t="s">
        <v>205</v>
      </c>
      <c r="C96" s="95"/>
      <c r="D96" s="95"/>
      <c r="E96" s="133"/>
      <c r="F96" s="142"/>
      <c r="G96" s="123"/>
    </row>
    <row r="97" spans="1:7" ht="12.75" customHeight="1" hidden="1">
      <c r="A97" s="101" t="s">
        <v>206</v>
      </c>
      <c r="B97" s="102" t="s">
        <v>207</v>
      </c>
      <c r="C97" s="95"/>
      <c r="D97" s="95"/>
      <c r="E97" s="133"/>
      <c r="F97" s="142"/>
      <c r="G97" s="123"/>
    </row>
    <row r="98" spans="1:7" ht="12.75" customHeight="1" hidden="1">
      <c r="A98" s="101" t="s">
        <v>208</v>
      </c>
      <c r="B98" s="102" t="s">
        <v>207</v>
      </c>
      <c r="C98" s="95"/>
      <c r="D98" s="95"/>
      <c r="E98" s="133"/>
      <c r="F98" s="142"/>
      <c r="G98" s="123"/>
    </row>
    <row r="99" spans="1:7" ht="24" hidden="1">
      <c r="A99" s="101"/>
      <c r="B99" s="109" t="s">
        <v>209</v>
      </c>
      <c r="C99" s="95">
        <f>C100</f>
        <v>61000</v>
      </c>
      <c r="D99" s="95"/>
      <c r="E99" s="133">
        <f>E100</f>
        <v>0</v>
      </c>
      <c r="F99" s="133">
        <f>F100</f>
        <v>0</v>
      </c>
      <c r="G99" s="98"/>
    </row>
    <row r="100" spans="1:7" ht="12.75" hidden="1">
      <c r="A100" s="101" t="s">
        <v>210</v>
      </c>
      <c r="B100" s="102" t="s">
        <v>211</v>
      </c>
      <c r="C100" s="95">
        <f>C101</f>
        <v>61000</v>
      </c>
      <c r="D100" s="95"/>
      <c r="E100" s="133">
        <f>E101</f>
        <v>0</v>
      </c>
      <c r="F100" s="133">
        <f>F101</f>
        <v>0</v>
      </c>
      <c r="G100" s="98"/>
    </row>
    <row r="101" spans="1:7" ht="24.75" customHeight="1" hidden="1">
      <c r="A101" s="101" t="s">
        <v>212</v>
      </c>
      <c r="B101" s="102" t="s">
        <v>213</v>
      </c>
      <c r="C101" s="95">
        <v>61000</v>
      </c>
      <c r="D101" s="95"/>
      <c r="E101" s="133"/>
      <c r="F101" s="137"/>
      <c r="G101" s="127"/>
    </row>
    <row r="102" spans="1:7" ht="24.75" customHeight="1">
      <c r="A102" s="109" t="s">
        <v>517</v>
      </c>
      <c r="B102" s="337" t="s">
        <v>518</v>
      </c>
      <c r="C102" s="95"/>
      <c r="D102" s="95"/>
      <c r="E102" s="133">
        <f>E103+E104+E105</f>
        <v>782.5999999999999</v>
      </c>
      <c r="F102" s="133">
        <f>F103+F104+F105</f>
        <v>811</v>
      </c>
      <c r="G102" s="127"/>
    </row>
    <row r="103" spans="1:7" ht="24.75" customHeight="1">
      <c r="A103" s="101" t="s">
        <v>449</v>
      </c>
      <c r="B103" s="102" t="s">
        <v>452</v>
      </c>
      <c r="C103" s="95"/>
      <c r="D103" s="95"/>
      <c r="E103" s="133">
        <v>87.6</v>
      </c>
      <c r="F103" s="137">
        <v>87.6</v>
      </c>
      <c r="G103" s="127"/>
    </row>
    <row r="104" spans="1:7" ht="58.5" customHeight="1">
      <c r="A104" s="101" t="s">
        <v>449</v>
      </c>
      <c r="B104" s="119" t="s">
        <v>347</v>
      </c>
      <c r="C104" s="95"/>
      <c r="D104" s="95"/>
      <c r="E104" s="133">
        <v>0.7</v>
      </c>
      <c r="F104" s="137">
        <v>0.7</v>
      </c>
      <c r="G104" s="127"/>
    </row>
    <row r="105" spans="1:7" ht="24.75" customHeight="1">
      <c r="A105" s="109" t="s">
        <v>514</v>
      </c>
      <c r="B105" s="337" t="s">
        <v>515</v>
      </c>
      <c r="C105" s="95"/>
      <c r="D105" s="95"/>
      <c r="E105" s="133">
        <f>E106</f>
        <v>694.3</v>
      </c>
      <c r="F105" s="137">
        <f>F106</f>
        <v>722.7</v>
      </c>
      <c r="G105" s="127"/>
    </row>
    <row r="106" spans="1:7" ht="39" customHeight="1">
      <c r="A106" s="101" t="s">
        <v>450</v>
      </c>
      <c r="B106" s="336" t="s">
        <v>516</v>
      </c>
      <c r="C106" s="95"/>
      <c r="D106" s="95"/>
      <c r="E106" s="133">
        <v>694.3</v>
      </c>
      <c r="F106" s="137">
        <v>722.7</v>
      </c>
      <c r="G106" s="127"/>
    </row>
    <row r="107" spans="1:7" ht="24.75" customHeight="1">
      <c r="A107" s="109" t="s">
        <v>509</v>
      </c>
      <c r="B107" s="337" t="s">
        <v>54</v>
      </c>
      <c r="C107" s="95"/>
      <c r="D107" s="95"/>
      <c r="E107" s="133">
        <f>E108</f>
        <v>0</v>
      </c>
      <c r="F107" s="137">
        <f>F108</f>
        <v>0</v>
      </c>
      <c r="G107" s="127"/>
    </row>
    <row r="108" spans="1:7" ht="24.75" customHeight="1">
      <c r="A108" s="101" t="s">
        <v>510</v>
      </c>
      <c r="B108" s="336" t="s">
        <v>511</v>
      </c>
      <c r="C108" s="95"/>
      <c r="D108" s="95"/>
      <c r="E108" s="133">
        <v>0</v>
      </c>
      <c r="F108" s="137">
        <v>0</v>
      </c>
      <c r="G108" s="127"/>
    </row>
    <row r="109" spans="1:7" ht="25.5" customHeight="1">
      <c r="A109" s="101" t="s">
        <v>512</v>
      </c>
      <c r="B109" s="336" t="s">
        <v>513</v>
      </c>
      <c r="C109" s="95"/>
      <c r="D109" s="95"/>
      <c r="E109" s="133">
        <v>0</v>
      </c>
      <c r="F109" s="137">
        <v>0</v>
      </c>
      <c r="G109" s="127"/>
    </row>
    <row r="110" spans="1:7" ht="15.75" customHeight="1">
      <c r="A110" s="101"/>
      <c r="B110" s="250" t="s">
        <v>348</v>
      </c>
      <c r="C110" s="95"/>
      <c r="D110" s="95"/>
      <c r="E110" s="133"/>
      <c r="F110" s="137"/>
      <c r="G110" s="127"/>
    </row>
    <row r="111" spans="1:7" ht="15.75" customHeight="1">
      <c r="A111" s="101" t="s">
        <v>407</v>
      </c>
      <c r="B111" s="102" t="s">
        <v>348</v>
      </c>
      <c r="C111" s="95"/>
      <c r="D111" s="95"/>
      <c r="E111" s="133">
        <v>0</v>
      </c>
      <c r="F111" s="137">
        <v>0</v>
      </c>
      <c r="G111" s="127"/>
    </row>
    <row r="112" spans="1:7" ht="12.75">
      <c r="A112" s="100" t="s">
        <v>214</v>
      </c>
      <c r="B112" s="128"/>
      <c r="C112" s="95" t="e">
        <f>C99+C75+C14</f>
        <v>#REF!</v>
      </c>
      <c r="D112" s="95" t="e">
        <f>D99+D75+D14</f>
        <v>#REF!</v>
      </c>
      <c r="E112" s="133">
        <f>E99+E75+E14</f>
        <v>22300.9</v>
      </c>
      <c r="F112" s="133">
        <f>F99+F75+F14</f>
        <v>22444.18</v>
      </c>
      <c r="G112" s="98"/>
    </row>
    <row r="113" spans="1:7" ht="12.75">
      <c r="A113" s="100"/>
      <c r="B113" s="128" t="s">
        <v>215</v>
      </c>
      <c r="C113" s="95">
        <f>C14+C99</f>
        <v>244800</v>
      </c>
      <c r="D113" s="95">
        <f>D14+D99</f>
        <v>0</v>
      </c>
      <c r="E113" s="133">
        <f>E14</f>
        <v>16594.1</v>
      </c>
      <c r="F113" s="133">
        <f>F14</f>
        <v>17267.98</v>
      </c>
      <c r="G113" s="98"/>
    </row>
  </sheetData>
  <sheetProtection/>
  <mergeCells count="10">
    <mergeCell ref="B5:F5"/>
    <mergeCell ref="G12:G13"/>
    <mergeCell ref="A3:F3"/>
    <mergeCell ref="A4:F4"/>
    <mergeCell ref="A9:F9"/>
    <mergeCell ref="A2:F2"/>
    <mergeCell ref="C12:C13"/>
    <mergeCell ref="D12:D13"/>
    <mergeCell ref="E12:E13"/>
    <mergeCell ref="F12:F13"/>
  </mergeCells>
  <printOptions/>
  <pageMargins left="0.7086614173228347" right="0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G5" sqref="G5:L5"/>
    </sheetView>
  </sheetViews>
  <sheetFormatPr defaultColWidth="9.140625" defaultRowHeight="12.75"/>
  <cols>
    <col min="4" max="4" width="30.00390625" style="0" customWidth="1"/>
    <col min="5" max="5" width="7.28125" style="0" customWidth="1"/>
    <col min="6" max="6" width="0" style="0" hidden="1" customWidth="1"/>
    <col min="7" max="7" width="9.140625" style="0" customWidth="1"/>
    <col min="8" max="9" width="9.140625" style="0" hidden="1" customWidth="1"/>
    <col min="10" max="10" width="20.140625" style="0" customWidth="1"/>
    <col min="11" max="11" width="9.8515625" style="0" customWidth="1"/>
    <col min="12" max="12" width="6.57421875" style="0" hidden="1" customWidth="1"/>
  </cols>
  <sheetData>
    <row r="1" spans="4:12" ht="12.75">
      <c r="D1" s="391" t="s">
        <v>558</v>
      </c>
      <c r="E1" s="392"/>
      <c r="F1" s="392"/>
      <c r="G1" s="392"/>
      <c r="H1" s="392"/>
      <c r="I1" s="392"/>
      <c r="J1" s="392"/>
      <c r="K1" s="392"/>
      <c r="L1" s="392"/>
    </row>
    <row r="2" spans="4:12" ht="12.75">
      <c r="D2" s="391" t="s">
        <v>557</v>
      </c>
      <c r="E2" s="392"/>
      <c r="F2" s="392"/>
      <c r="G2" s="392"/>
      <c r="H2" s="392"/>
      <c r="I2" s="392"/>
      <c r="J2" s="392"/>
      <c r="K2" s="392"/>
      <c r="L2" s="392"/>
    </row>
    <row r="3" spans="4:12" ht="12.75">
      <c r="D3" s="391" t="s">
        <v>556</v>
      </c>
      <c r="E3" s="392"/>
      <c r="F3" s="392"/>
      <c r="G3" s="392"/>
      <c r="H3" s="392"/>
      <c r="I3" s="392"/>
      <c r="J3" s="392"/>
      <c r="K3" s="392"/>
      <c r="L3" s="392"/>
    </row>
    <row r="4" spans="4:12" ht="12.75">
      <c r="D4" s="391" t="s">
        <v>555</v>
      </c>
      <c r="E4" s="392"/>
      <c r="F4" s="392"/>
      <c r="G4" s="392"/>
      <c r="H4" s="392"/>
      <c r="I4" s="392"/>
      <c r="J4" s="392"/>
      <c r="K4" s="392"/>
      <c r="L4" s="392"/>
    </row>
    <row r="5" spans="7:12" ht="12.75">
      <c r="G5" s="393" t="s">
        <v>559</v>
      </c>
      <c r="H5" s="394"/>
      <c r="I5" s="394"/>
      <c r="J5" s="394"/>
      <c r="K5" s="394"/>
      <c r="L5" s="394"/>
    </row>
    <row r="6" spans="7:12" ht="12.75">
      <c r="G6" s="357"/>
      <c r="H6" s="357"/>
      <c r="I6" s="357"/>
      <c r="J6" s="357"/>
      <c r="K6" s="357"/>
      <c r="L6" s="357"/>
    </row>
    <row r="7" spans="1:11" ht="12.75" customHeight="1">
      <c r="A7" s="364" t="s">
        <v>455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</row>
    <row r="8" spans="1:11" ht="12.75" customHeight="1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</row>
    <row r="9" spans="1:11" ht="12.75" customHeight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1" ht="12.75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</row>
    <row r="11" spans="1:11" ht="24.75" customHeight="1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</row>
    <row r="14" spans="10:11" ht="12.75">
      <c r="J14" s="45" t="s">
        <v>58</v>
      </c>
      <c r="K14" s="45"/>
    </row>
    <row r="15" spans="1:12" ht="12.75" customHeight="1">
      <c r="A15" s="380" t="s">
        <v>1</v>
      </c>
      <c r="B15" s="381"/>
      <c r="C15" s="381"/>
      <c r="D15" s="382"/>
      <c r="E15" s="389" t="s">
        <v>91</v>
      </c>
      <c r="F15" s="381"/>
      <c r="G15" s="382"/>
      <c r="H15" s="390" t="s">
        <v>33</v>
      </c>
      <c r="I15" s="17" t="s">
        <v>21</v>
      </c>
      <c r="J15" s="43" t="s">
        <v>6</v>
      </c>
      <c r="K15" s="51"/>
      <c r="L15" s="51"/>
    </row>
    <row r="16" spans="1:12" ht="12.75">
      <c r="A16" s="383"/>
      <c r="B16" s="384"/>
      <c r="C16" s="384"/>
      <c r="D16" s="385"/>
      <c r="E16" s="383"/>
      <c r="F16" s="384"/>
      <c r="G16" s="385"/>
      <c r="H16" s="390"/>
      <c r="I16" s="17" t="s">
        <v>22</v>
      </c>
      <c r="J16" s="395" t="s">
        <v>540</v>
      </c>
      <c r="K16" s="396"/>
      <c r="L16" s="396"/>
    </row>
    <row r="17" spans="1:12" ht="12.75">
      <c r="A17" s="386"/>
      <c r="B17" s="387"/>
      <c r="C17" s="387"/>
      <c r="D17" s="388"/>
      <c r="E17" s="386"/>
      <c r="F17" s="387"/>
      <c r="G17" s="388"/>
      <c r="H17" s="390"/>
      <c r="I17" s="17" t="s">
        <v>23</v>
      </c>
      <c r="J17" s="395"/>
      <c r="K17" s="397"/>
      <c r="L17" s="397"/>
    </row>
    <row r="18" spans="1:12" ht="12.75">
      <c r="A18" s="398"/>
      <c r="B18" s="399"/>
      <c r="C18" s="399"/>
      <c r="D18" s="400"/>
      <c r="E18" s="401"/>
      <c r="F18" s="402"/>
      <c r="G18" s="403"/>
      <c r="H18" s="5"/>
      <c r="I18" s="5"/>
      <c r="J18" s="5"/>
      <c r="K18" s="1"/>
      <c r="L18" s="1"/>
    </row>
    <row r="19" spans="1:12" ht="15">
      <c r="A19" s="18" t="s">
        <v>0</v>
      </c>
      <c r="B19" s="18"/>
      <c r="C19" s="18"/>
      <c r="D19" s="18"/>
      <c r="E19" s="404">
        <v>100</v>
      </c>
      <c r="F19" s="405"/>
      <c r="G19" s="406"/>
      <c r="H19" s="19"/>
      <c r="I19" s="20"/>
      <c r="J19" s="21">
        <f>J20+J22+J23+J26+J24+J27+J21+J25</f>
        <v>10744.800000000001</v>
      </c>
      <c r="K19" s="46"/>
      <c r="L19" s="46"/>
    </row>
    <row r="20" spans="1:12" ht="44.25" customHeight="1">
      <c r="A20" s="371" t="s">
        <v>59</v>
      </c>
      <c r="B20" s="372"/>
      <c r="C20" s="372"/>
      <c r="D20" s="373"/>
      <c r="E20" s="407" t="s">
        <v>71</v>
      </c>
      <c r="F20" s="408"/>
      <c r="G20" s="409"/>
      <c r="H20" s="7"/>
      <c r="I20" s="5"/>
      <c r="J20" s="23">
        <v>1919.1</v>
      </c>
      <c r="K20" s="47"/>
      <c r="L20" s="47"/>
    </row>
    <row r="21" spans="1:12" ht="54" customHeight="1">
      <c r="A21" s="410" t="s">
        <v>350</v>
      </c>
      <c r="B21" s="411"/>
      <c r="C21" s="411"/>
      <c r="D21" s="412"/>
      <c r="E21" s="368" t="s">
        <v>351</v>
      </c>
      <c r="F21" s="369"/>
      <c r="G21" s="370"/>
      <c r="H21" s="22"/>
      <c r="I21" s="5"/>
      <c r="J21" s="23">
        <v>0</v>
      </c>
      <c r="K21" s="47"/>
      <c r="L21" s="47"/>
    </row>
    <row r="22" spans="1:12" ht="53.25" customHeight="1">
      <c r="A22" s="365" t="s">
        <v>60</v>
      </c>
      <c r="B22" s="366"/>
      <c r="C22" s="366"/>
      <c r="D22" s="367"/>
      <c r="E22" s="368" t="s">
        <v>72</v>
      </c>
      <c r="F22" s="369"/>
      <c r="G22" s="370"/>
      <c r="H22" s="7"/>
      <c r="I22" s="251"/>
      <c r="J22" s="222">
        <v>6975.1</v>
      </c>
      <c r="K22" s="45"/>
      <c r="L22" s="45"/>
    </row>
    <row r="23" spans="1:12" ht="42.75" customHeight="1">
      <c r="A23" s="371" t="s">
        <v>61</v>
      </c>
      <c r="B23" s="372"/>
      <c r="C23" s="372"/>
      <c r="D23" s="373"/>
      <c r="E23" s="368" t="s">
        <v>73</v>
      </c>
      <c r="F23" s="369"/>
      <c r="G23" s="370"/>
      <c r="H23" s="22"/>
      <c r="I23" s="7"/>
      <c r="J23" s="222">
        <v>1799.9</v>
      </c>
      <c r="K23" s="45"/>
      <c r="L23" s="45"/>
    </row>
    <row r="24" spans="1:12" ht="26.25" customHeight="1" hidden="1">
      <c r="A24" s="371" t="s">
        <v>93</v>
      </c>
      <c r="B24" s="372"/>
      <c r="C24" s="372"/>
      <c r="D24" s="373"/>
      <c r="E24" s="413" t="s">
        <v>75</v>
      </c>
      <c r="F24" s="414"/>
      <c r="G24" s="415"/>
      <c r="H24" s="14"/>
      <c r="I24" s="14"/>
      <c r="J24" s="61"/>
      <c r="K24" s="45"/>
      <c r="L24" s="45"/>
    </row>
    <row r="25" spans="1:12" ht="26.25" customHeight="1">
      <c r="A25" s="371" t="s">
        <v>93</v>
      </c>
      <c r="B25" s="372"/>
      <c r="C25" s="372"/>
      <c r="D25" s="373"/>
      <c r="E25" s="413" t="s">
        <v>75</v>
      </c>
      <c r="F25" s="418"/>
      <c r="G25" s="419"/>
      <c r="H25" s="14"/>
      <c r="I25" s="14"/>
      <c r="J25" s="61">
        <v>0</v>
      </c>
      <c r="K25" s="45"/>
      <c r="L25" s="45"/>
    </row>
    <row r="26" spans="1:12" ht="12.75">
      <c r="A26" s="416" t="s">
        <v>43</v>
      </c>
      <c r="B26" s="416"/>
      <c r="C26" s="416"/>
      <c r="D26" s="416"/>
      <c r="E26" s="368" t="s">
        <v>76</v>
      </c>
      <c r="F26" s="402"/>
      <c r="G26" s="403"/>
      <c r="H26" s="24"/>
      <c r="I26" s="24"/>
      <c r="J26" s="23">
        <v>50</v>
      </c>
      <c r="K26" s="45"/>
      <c r="L26" s="47"/>
    </row>
    <row r="27" spans="1:12" ht="12.75">
      <c r="A27" s="195" t="s">
        <v>280</v>
      </c>
      <c r="B27" s="194"/>
      <c r="C27" s="194"/>
      <c r="D27" s="194"/>
      <c r="E27" s="368" t="s">
        <v>281</v>
      </c>
      <c r="F27" s="369"/>
      <c r="G27" s="370"/>
      <c r="H27" s="24"/>
      <c r="I27" s="24"/>
      <c r="J27" s="23">
        <v>0.7</v>
      </c>
      <c r="K27" s="45"/>
      <c r="L27" s="47"/>
    </row>
    <row r="28" spans="1:12" ht="15">
      <c r="A28" s="417" t="s">
        <v>28</v>
      </c>
      <c r="B28" s="417"/>
      <c r="C28" s="417"/>
      <c r="D28" s="417"/>
      <c r="E28" s="377" t="s">
        <v>77</v>
      </c>
      <c r="F28" s="378"/>
      <c r="G28" s="379"/>
      <c r="H28" s="19"/>
      <c r="I28" s="20"/>
      <c r="J28" s="21">
        <f>J29</f>
        <v>687</v>
      </c>
      <c r="K28" s="48"/>
      <c r="L28" s="48"/>
    </row>
    <row r="29" spans="1:12" ht="12.75">
      <c r="A29" s="5" t="s">
        <v>27</v>
      </c>
      <c r="B29" s="5"/>
      <c r="C29" s="5"/>
      <c r="D29" s="5"/>
      <c r="E29" s="368" t="s">
        <v>78</v>
      </c>
      <c r="F29" s="369"/>
      <c r="G29" s="370"/>
      <c r="H29" s="22"/>
      <c r="I29" s="5"/>
      <c r="J29" s="23">
        <v>687</v>
      </c>
      <c r="K29" s="45"/>
      <c r="L29" s="45"/>
    </row>
    <row r="30" spans="1:12" ht="12.75" hidden="1">
      <c r="A30" s="420" t="s">
        <v>24</v>
      </c>
      <c r="B30" s="421"/>
      <c r="C30" s="421"/>
      <c r="D30" s="422"/>
      <c r="E30" s="368" t="s">
        <v>79</v>
      </c>
      <c r="F30" s="369"/>
      <c r="G30" s="370"/>
      <c r="H30" s="7"/>
      <c r="I30" s="7"/>
      <c r="J30" s="23">
        <v>0</v>
      </c>
      <c r="K30" s="45"/>
      <c r="L30" s="45"/>
    </row>
    <row r="31" spans="1:12" ht="12.75" hidden="1">
      <c r="A31" s="5" t="s">
        <v>25</v>
      </c>
      <c r="B31" s="5"/>
      <c r="C31" s="5"/>
      <c r="D31" s="5"/>
      <c r="E31" s="368" t="s">
        <v>80</v>
      </c>
      <c r="F31" s="369"/>
      <c r="G31" s="370"/>
      <c r="H31" s="7"/>
      <c r="I31" s="7"/>
      <c r="J31" s="23">
        <v>0</v>
      </c>
      <c r="K31" s="45"/>
      <c r="L31" s="45"/>
    </row>
    <row r="32" spans="1:12" ht="12.75" hidden="1">
      <c r="A32" s="18" t="s">
        <v>48</v>
      </c>
      <c r="B32" s="5"/>
      <c r="C32" s="5"/>
      <c r="D32" s="5"/>
      <c r="E32" s="423" t="s">
        <v>81</v>
      </c>
      <c r="F32" s="424"/>
      <c r="G32" s="425"/>
      <c r="H32" s="7"/>
      <c r="I32" s="5"/>
      <c r="J32" s="25">
        <f>J33</f>
        <v>0</v>
      </c>
      <c r="K32" s="45"/>
      <c r="L32" s="45"/>
    </row>
    <row r="33" spans="1:12" ht="12.75" hidden="1">
      <c r="A33" s="426" t="s">
        <v>49</v>
      </c>
      <c r="B33" s="426"/>
      <c r="C33" s="426"/>
      <c r="D33" s="426"/>
      <c r="E33" s="427" t="s">
        <v>82</v>
      </c>
      <c r="F33" s="428"/>
      <c r="G33" s="429"/>
      <c r="H33" s="14"/>
      <c r="I33" s="17"/>
      <c r="J33" s="436">
        <v>0</v>
      </c>
      <c r="K33" s="45"/>
      <c r="L33" s="45"/>
    </row>
    <row r="34" spans="1:12" ht="12.75" hidden="1">
      <c r="A34" s="426"/>
      <c r="B34" s="426"/>
      <c r="C34" s="426"/>
      <c r="D34" s="426"/>
      <c r="E34" s="430"/>
      <c r="F34" s="431"/>
      <c r="G34" s="432"/>
      <c r="H34" s="14"/>
      <c r="I34" s="17"/>
      <c r="J34" s="437"/>
      <c r="K34" s="45"/>
      <c r="L34" s="45"/>
    </row>
    <row r="35" spans="1:12" ht="12.75" hidden="1">
      <c r="A35" s="426"/>
      <c r="B35" s="426"/>
      <c r="C35" s="426"/>
      <c r="D35" s="426"/>
      <c r="E35" s="433"/>
      <c r="F35" s="434"/>
      <c r="G35" s="435"/>
      <c r="H35" s="14"/>
      <c r="I35" s="17"/>
      <c r="J35" s="438"/>
      <c r="K35" s="45"/>
      <c r="L35" s="45"/>
    </row>
    <row r="36" spans="1:12" ht="15" hidden="1">
      <c r="A36" s="18" t="s">
        <v>11</v>
      </c>
      <c r="B36" s="18"/>
      <c r="C36" s="18"/>
      <c r="D36" s="18"/>
      <c r="E36" s="377" t="s">
        <v>83</v>
      </c>
      <c r="F36" s="378"/>
      <c r="G36" s="379"/>
      <c r="H36" s="19"/>
      <c r="I36" s="20"/>
      <c r="J36" s="21">
        <f>J37+J38</f>
        <v>0</v>
      </c>
      <c r="K36" s="45"/>
      <c r="L36" s="45"/>
    </row>
    <row r="37" spans="1:12" ht="12.75" hidden="1">
      <c r="A37" s="439" t="s">
        <v>2</v>
      </c>
      <c r="B37" s="440"/>
      <c r="C37" s="440"/>
      <c r="D37" s="441"/>
      <c r="E37" s="368" t="s">
        <v>84</v>
      </c>
      <c r="F37" s="369"/>
      <c r="G37" s="370"/>
      <c r="H37" s="22"/>
      <c r="I37" s="5"/>
      <c r="J37" s="23">
        <v>0</v>
      </c>
      <c r="K37" s="45"/>
      <c r="L37" s="45"/>
    </row>
    <row r="38" spans="1:12" ht="12.75" hidden="1">
      <c r="A38" s="442" t="s">
        <v>37</v>
      </c>
      <c r="B38" s="443"/>
      <c r="C38" s="443"/>
      <c r="D38" s="444"/>
      <c r="E38" s="368" t="s">
        <v>85</v>
      </c>
      <c r="F38" s="369"/>
      <c r="G38" s="370"/>
      <c r="H38" s="22"/>
      <c r="I38" s="7"/>
      <c r="J38" s="23">
        <v>0</v>
      </c>
      <c r="K38" s="45"/>
      <c r="L38" s="45"/>
    </row>
    <row r="39" spans="1:12" ht="15">
      <c r="A39" s="18" t="s">
        <v>55</v>
      </c>
      <c r="B39" s="18"/>
      <c r="C39" s="18"/>
      <c r="D39" s="18"/>
      <c r="E39" s="377" t="s">
        <v>79</v>
      </c>
      <c r="F39" s="378"/>
      <c r="G39" s="379"/>
      <c r="H39" s="19"/>
      <c r="I39" s="26"/>
      <c r="J39" s="21">
        <f>J40+J41</f>
        <v>83775.5</v>
      </c>
      <c r="K39" s="48"/>
      <c r="L39" s="48"/>
    </row>
    <row r="40" spans="1:12" ht="12.75">
      <c r="A40" s="445" t="s">
        <v>56</v>
      </c>
      <c r="B40" s="445"/>
      <c r="C40" s="445"/>
      <c r="D40" s="445"/>
      <c r="E40" s="368" t="s">
        <v>86</v>
      </c>
      <c r="F40" s="369"/>
      <c r="G40" s="370"/>
      <c r="H40" s="22"/>
      <c r="I40" s="7"/>
      <c r="J40" s="23">
        <v>87.6</v>
      </c>
      <c r="K40" s="45"/>
      <c r="L40" s="45"/>
    </row>
    <row r="41" spans="1:12" ht="12.75">
      <c r="A41" s="446" t="s">
        <v>352</v>
      </c>
      <c r="B41" s="447"/>
      <c r="C41" s="447"/>
      <c r="D41" s="448"/>
      <c r="E41" s="449" t="s">
        <v>95</v>
      </c>
      <c r="F41" s="450"/>
      <c r="G41" s="451"/>
      <c r="H41" s="80"/>
      <c r="I41" s="81"/>
      <c r="J41" s="82">
        <v>83687.9</v>
      </c>
      <c r="K41" s="45"/>
      <c r="L41" s="45"/>
    </row>
    <row r="42" spans="1:12" ht="15">
      <c r="A42" s="374" t="s">
        <v>11</v>
      </c>
      <c r="B42" s="375"/>
      <c r="C42" s="375"/>
      <c r="D42" s="376"/>
      <c r="E42" s="377" t="s">
        <v>83</v>
      </c>
      <c r="F42" s="378"/>
      <c r="G42" s="379"/>
      <c r="H42" s="80"/>
      <c r="I42" s="81"/>
      <c r="J42" s="21">
        <f>J43+J44+J45</f>
        <v>20647.7</v>
      </c>
      <c r="K42" s="45"/>
      <c r="L42" s="45"/>
    </row>
    <row r="43" spans="1:12" ht="12.75">
      <c r="A43" s="452" t="s">
        <v>354</v>
      </c>
      <c r="B43" s="447"/>
      <c r="C43" s="447"/>
      <c r="D43" s="448"/>
      <c r="E43" s="453" t="s">
        <v>355</v>
      </c>
      <c r="F43" s="450"/>
      <c r="G43" s="451"/>
      <c r="H43" s="80"/>
      <c r="I43" s="81"/>
      <c r="J43" s="82">
        <v>0</v>
      </c>
      <c r="K43" s="45"/>
      <c r="L43" s="45"/>
    </row>
    <row r="44" spans="1:12" ht="12.75">
      <c r="A44" s="452" t="s">
        <v>2</v>
      </c>
      <c r="B44" s="467"/>
      <c r="C44" s="467"/>
      <c r="D44" s="468"/>
      <c r="E44" s="453" t="s">
        <v>84</v>
      </c>
      <c r="F44" s="450"/>
      <c r="G44" s="451"/>
      <c r="H44" s="80"/>
      <c r="I44" s="81"/>
      <c r="J44" s="82">
        <v>14626.9</v>
      </c>
      <c r="K44" s="45"/>
      <c r="L44" s="45"/>
    </row>
    <row r="45" spans="1:12" ht="12.75">
      <c r="A45" s="446" t="s">
        <v>37</v>
      </c>
      <c r="B45" s="447"/>
      <c r="C45" s="447"/>
      <c r="D45" s="448"/>
      <c r="E45" s="453" t="s">
        <v>85</v>
      </c>
      <c r="F45" s="450"/>
      <c r="G45" s="451"/>
      <c r="H45" s="80"/>
      <c r="I45" s="81"/>
      <c r="J45" s="82">
        <v>6020.8</v>
      </c>
      <c r="K45" s="45"/>
      <c r="L45" s="45"/>
    </row>
    <row r="46" spans="1:12" ht="15">
      <c r="A46" s="374" t="s">
        <v>467</v>
      </c>
      <c r="B46" s="375"/>
      <c r="C46" s="375"/>
      <c r="D46" s="376"/>
      <c r="E46" s="377" t="s">
        <v>469</v>
      </c>
      <c r="F46" s="378"/>
      <c r="G46" s="379"/>
      <c r="H46" s="80"/>
      <c r="I46" s="81"/>
      <c r="J46" s="324">
        <f>J47</f>
        <v>8001.9</v>
      </c>
      <c r="K46" s="45"/>
      <c r="L46" s="45"/>
    </row>
    <row r="47" spans="1:12" ht="15.75">
      <c r="A47" s="322" t="s">
        <v>468</v>
      </c>
      <c r="B47" s="323"/>
      <c r="C47" s="323"/>
      <c r="D47" s="323"/>
      <c r="E47" s="368" t="s">
        <v>466</v>
      </c>
      <c r="F47" s="369"/>
      <c r="G47" s="370"/>
      <c r="H47" s="80"/>
      <c r="I47" s="81"/>
      <c r="J47" s="82">
        <v>8001.9</v>
      </c>
      <c r="K47" s="45"/>
      <c r="L47" s="45"/>
    </row>
    <row r="48" spans="1:12" ht="15">
      <c r="A48" s="18" t="s">
        <v>62</v>
      </c>
      <c r="B48" s="18"/>
      <c r="C48" s="18"/>
      <c r="D48" s="18"/>
      <c r="E48" s="377" t="s">
        <v>87</v>
      </c>
      <c r="F48" s="378"/>
      <c r="G48" s="379"/>
      <c r="H48" s="19"/>
      <c r="I48" s="20"/>
      <c r="J48" s="21">
        <f>J49</f>
        <v>2395</v>
      </c>
      <c r="K48" s="49"/>
      <c r="L48" s="49"/>
    </row>
    <row r="49" spans="1:12" ht="12.75">
      <c r="A49" s="416" t="s">
        <v>3</v>
      </c>
      <c r="B49" s="416"/>
      <c r="C49" s="416"/>
      <c r="D49" s="416"/>
      <c r="E49" s="368" t="s">
        <v>88</v>
      </c>
      <c r="F49" s="369"/>
      <c r="G49" s="370"/>
      <c r="H49" s="22"/>
      <c r="I49" s="5"/>
      <c r="J49" s="23">
        <v>2395</v>
      </c>
      <c r="K49" s="45"/>
      <c r="L49" s="47"/>
    </row>
    <row r="50" spans="1:12" ht="15">
      <c r="A50" s="420" t="s">
        <v>356</v>
      </c>
      <c r="B50" s="421"/>
      <c r="C50" s="421"/>
      <c r="D50" s="422"/>
      <c r="E50" s="377" t="s">
        <v>470</v>
      </c>
      <c r="F50" s="378"/>
      <c r="G50" s="379"/>
      <c r="H50" s="22"/>
      <c r="I50" s="5"/>
      <c r="J50" s="25">
        <f>J51</f>
        <v>136.4</v>
      </c>
      <c r="K50" s="45"/>
      <c r="L50" s="47"/>
    </row>
    <row r="51" spans="1:12" ht="12.75">
      <c r="A51" s="461" t="s">
        <v>357</v>
      </c>
      <c r="B51" s="462"/>
      <c r="C51" s="462"/>
      <c r="D51" s="463"/>
      <c r="E51" s="368" t="s">
        <v>358</v>
      </c>
      <c r="F51" s="369"/>
      <c r="G51" s="370"/>
      <c r="H51" s="22"/>
      <c r="I51" s="5"/>
      <c r="J51" s="23">
        <v>136.4</v>
      </c>
      <c r="K51" s="45"/>
      <c r="L51" s="47"/>
    </row>
    <row r="52" spans="1:12" ht="15">
      <c r="A52" s="420" t="s">
        <v>359</v>
      </c>
      <c r="B52" s="421"/>
      <c r="C52" s="421"/>
      <c r="D52" s="422"/>
      <c r="E52" s="377" t="s">
        <v>471</v>
      </c>
      <c r="F52" s="378"/>
      <c r="G52" s="379"/>
      <c r="H52" s="22"/>
      <c r="I52" s="5"/>
      <c r="J52" s="21">
        <f>J53</f>
        <v>50</v>
      </c>
      <c r="K52" s="45"/>
      <c r="L52" s="47"/>
    </row>
    <row r="53" spans="1:12" ht="12.75">
      <c r="A53" s="461" t="s">
        <v>360</v>
      </c>
      <c r="B53" s="462"/>
      <c r="C53" s="462"/>
      <c r="D53" s="463"/>
      <c r="E53" s="368" t="s">
        <v>361</v>
      </c>
      <c r="F53" s="369"/>
      <c r="G53" s="370"/>
      <c r="H53" s="22"/>
      <c r="I53" s="5"/>
      <c r="J53" s="23">
        <v>50</v>
      </c>
      <c r="K53" s="45"/>
      <c r="L53" s="47"/>
    </row>
    <row r="54" spans="1:12" ht="27" customHeight="1">
      <c r="A54" s="458" t="s">
        <v>108</v>
      </c>
      <c r="B54" s="459"/>
      <c r="C54" s="459"/>
      <c r="D54" s="460"/>
      <c r="E54" s="423" t="s">
        <v>107</v>
      </c>
      <c r="F54" s="424"/>
      <c r="G54" s="425"/>
      <c r="H54" s="84"/>
      <c r="I54" s="18"/>
      <c r="J54" s="21">
        <f>J55</f>
        <v>1.5</v>
      </c>
      <c r="K54" s="45"/>
      <c r="L54" s="47"/>
    </row>
    <row r="55" spans="1:12" ht="25.5" customHeight="1">
      <c r="A55" s="410" t="s">
        <v>109</v>
      </c>
      <c r="B55" s="411"/>
      <c r="C55" s="411"/>
      <c r="D55" s="412"/>
      <c r="E55" s="368" t="s">
        <v>110</v>
      </c>
      <c r="F55" s="369"/>
      <c r="G55" s="370"/>
      <c r="H55" s="22"/>
      <c r="I55" s="5"/>
      <c r="J55" s="23">
        <v>1.5</v>
      </c>
      <c r="K55" s="45"/>
      <c r="L55" s="47"/>
    </row>
    <row r="56" spans="1:12" ht="39" customHeight="1">
      <c r="A56" s="458" t="s">
        <v>69</v>
      </c>
      <c r="B56" s="459"/>
      <c r="C56" s="459"/>
      <c r="D56" s="460"/>
      <c r="E56" s="464" t="s">
        <v>89</v>
      </c>
      <c r="F56" s="465"/>
      <c r="G56" s="466"/>
      <c r="H56" s="54"/>
      <c r="I56" s="55"/>
      <c r="J56" s="252">
        <f>J57</f>
        <v>162.7</v>
      </c>
      <c r="K56" s="45"/>
      <c r="L56" s="47"/>
    </row>
    <row r="57" spans="1:12" ht="25.5" customHeight="1">
      <c r="A57" s="410" t="s">
        <v>70</v>
      </c>
      <c r="B57" s="411"/>
      <c r="C57" s="411"/>
      <c r="D57" s="412"/>
      <c r="E57" s="454" t="s">
        <v>90</v>
      </c>
      <c r="F57" s="455"/>
      <c r="G57" s="456"/>
      <c r="H57" s="52"/>
      <c r="I57" s="53"/>
      <c r="J57" s="76">
        <v>162.7</v>
      </c>
      <c r="K57" s="45"/>
      <c r="L57" s="47"/>
    </row>
    <row r="58" spans="1:12" ht="15.75">
      <c r="A58" s="457" t="s">
        <v>63</v>
      </c>
      <c r="B58" s="457"/>
      <c r="C58" s="457"/>
      <c r="D58" s="457"/>
      <c r="E58" s="401"/>
      <c r="F58" s="402"/>
      <c r="G58" s="403"/>
      <c r="H58" s="22" t="e">
        <f>H19+H36+H48+#REF!+H29</f>
        <v>#REF!</v>
      </c>
      <c r="I58" s="7"/>
      <c r="J58" s="27">
        <f>J19+J28+J39+J48+J52+J54+J42+J50+J56+J46</f>
        <v>126602.49999999999</v>
      </c>
      <c r="K58" s="50"/>
      <c r="L58" s="50"/>
    </row>
    <row r="59" spans="5:12" ht="12.75">
      <c r="E59" s="2"/>
      <c r="F59" s="2"/>
      <c r="G59" s="2"/>
      <c r="K59" s="1"/>
      <c r="L59" s="1"/>
    </row>
    <row r="60" spans="5:7" ht="12.75">
      <c r="E60" s="2"/>
      <c r="F60" s="2"/>
      <c r="G60" s="2"/>
    </row>
    <row r="61" spans="5:7" ht="12.75">
      <c r="E61" s="2"/>
      <c r="F61" s="2"/>
      <c r="G61" s="2"/>
    </row>
    <row r="62" spans="5:7" ht="12.75">
      <c r="E62" s="2"/>
      <c r="F62" s="2"/>
      <c r="G62" s="2"/>
    </row>
    <row r="63" spans="5:6" ht="12.75">
      <c r="E63" s="2"/>
      <c r="F63" s="2"/>
    </row>
    <row r="64" spans="5:6" ht="12.75">
      <c r="E64" s="2"/>
      <c r="F64" s="2"/>
    </row>
    <row r="65" ht="39" customHeight="1"/>
    <row r="66" ht="28.5" customHeight="1"/>
  </sheetData>
  <sheetProtection/>
  <mergeCells count="83">
    <mergeCell ref="A46:D46"/>
    <mergeCell ref="E46:G46"/>
    <mergeCell ref="A44:D44"/>
    <mergeCell ref="E44:G44"/>
    <mergeCell ref="A50:D50"/>
    <mergeCell ref="E50:G50"/>
    <mergeCell ref="E45:G45"/>
    <mergeCell ref="A51:D51"/>
    <mergeCell ref="E51:G51"/>
    <mergeCell ref="A49:D49"/>
    <mergeCell ref="E49:G49"/>
    <mergeCell ref="E47:G47"/>
    <mergeCell ref="A56:D56"/>
    <mergeCell ref="E56:G56"/>
    <mergeCell ref="A52:D52"/>
    <mergeCell ref="A53:D53"/>
    <mergeCell ref="E52:G52"/>
    <mergeCell ref="A57:D57"/>
    <mergeCell ref="E57:G57"/>
    <mergeCell ref="A58:D58"/>
    <mergeCell ref="E58:G58"/>
    <mergeCell ref="A54:D54"/>
    <mergeCell ref="E54:G54"/>
    <mergeCell ref="A55:D55"/>
    <mergeCell ref="E55:G55"/>
    <mergeCell ref="E53:G53"/>
    <mergeCell ref="E39:G39"/>
    <mergeCell ref="A40:D40"/>
    <mergeCell ref="E40:G40"/>
    <mergeCell ref="A41:D41"/>
    <mergeCell ref="E41:G41"/>
    <mergeCell ref="E48:G48"/>
    <mergeCell ref="A43:D43"/>
    <mergeCell ref="A45:D45"/>
    <mergeCell ref="E43:G43"/>
    <mergeCell ref="J33:J35"/>
    <mergeCell ref="E36:G36"/>
    <mergeCell ref="A37:D37"/>
    <mergeCell ref="E37:G37"/>
    <mergeCell ref="A38:D38"/>
    <mergeCell ref="E38:G38"/>
    <mergeCell ref="E29:G29"/>
    <mergeCell ref="A30:D30"/>
    <mergeCell ref="E30:G30"/>
    <mergeCell ref="E31:G31"/>
    <mergeCell ref="E32:G32"/>
    <mergeCell ref="A33:D35"/>
    <mergeCell ref="E33:G35"/>
    <mergeCell ref="A26:D26"/>
    <mergeCell ref="E26:G26"/>
    <mergeCell ref="A28:D28"/>
    <mergeCell ref="E28:G28"/>
    <mergeCell ref="E27:G27"/>
    <mergeCell ref="A25:D25"/>
    <mergeCell ref="E25:G25"/>
    <mergeCell ref="E20:G20"/>
    <mergeCell ref="A21:D21"/>
    <mergeCell ref="E21:G21"/>
    <mergeCell ref="A20:D20"/>
    <mergeCell ref="A24:D24"/>
    <mergeCell ref="E24:G24"/>
    <mergeCell ref="J16:J17"/>
    <mergeCell ref="K16:K17"/>
    <mergeCell ref="L16:L17"/>
    <mergeCell ref="A18:D18"/>
    <mergeCell ref="E18:G18"/>
    <mergeCell ref="E19:G19"/>
    <mergeCell ref="D1:L1"/>
    <mergeCell ref="D2:L2"/>
    <mergeCell ref="D3:L3"/>
    <mergeCell ref="D4:L4"/>
    <mergeCell ref="G5:L5"/>
    <mergeCell ref="G6:L6"/>
    <mergeCell ref="A7:K11"/>
    <mergeCell ref="A22:D22"/>
    <mergeCell ref="E22:G22"/>
    <mergeCell ref="A23:D23"/>
    <mergeCell ref="E23:G23"/>
    <mergeCell ref="A42:D42"/>
    <mergeCell ref="E42:G42"/>
    <mergeCell ref="A15:D17"/>
    <mergeCell ref="E15:G17"/>
    <mergeCell ref="H15:H1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SheetLayoutView="100" zoomScalePageLayoutView="0" workbookViewId="0" topLeftCell="A25">
      <selection activeCell="K45" sqref="K45"/>
    </sheetView>
  </sheetViews>
  <sheetFormatPr defaultColWidth="9.140625" defaultRowHeight="12.75"/>
  <cols>
    <col min="4" max="4" width="22.421875" style="0" customWidth="1"/>
    <col min="5" max="5" width="7.28125" style="0" customWidth="1"/>
    <col min="6" max="6" width="0" style="0" hidden="1" customWidth="1"/>
    <col min="7" max="7" width="4.7109375" style="0" customWidth="1"/>
    <col min="8" max="9" width="9.140625" style="0" hidden="1" customWidth="1"/>
    <col min="10" max="10" width="16.140625" style="0" customWidth="1"/>
    <col min="11" max="11" width="16.8515625" style="0" customWidth="1"/>
    <col min="12" max="12" width="7.28125" style="0" customWidth="1"/>
  </cols>
  <sheetData>
    <row r="1" spans="4:12" ht="12.75">
      <c r="D1" s="470" t="s">
        <v>66</v>
      </c>
      <c r="E1" s="470"/>
      <c r="F1" s="470"/>
      <c r="G1" s="470"/>
      <c r="H1" s="470"/>
      <c r="I1" s="470"/>
      <c r="J1" s="470"/>
      <c r="K1" s="470"/>
      <c r="L1" s="470"/>
    </row>
    <row r="2" spans="4:12" ht="12.75">
      <c r="D2" s="358" t="s">
        <v>364</v>
      </c>
      <c r="E2" s="470"/>
      <c r="F2" s="470"/>
      <c r="G2" s="470"/>
      <c r="H2" s="470"/>
      <c r="I2" s="470"/>
      <c r="J2" s="470"/>
      <c r="K2" s="470"/>
      <c r="L2" s="470"/>
    </row>
    <row r="3" spans="4:12" ht="12.75">
      <c r="D3" s="358" t="s">
        <v>400</v>
      </c>
      <c r="E3" s="470"/>
      <c r="F3" s="470"/>
      <c r="G3" s="470"/>
      <c r="H3" s="470"/>
      <c r="I3" s="470"/>
      <c r="J3" s="470"/>
      <c r="K3" s="470"/>
      <c r="L3" s="470"/>
    </row>
    <row r="4" spans="4:12" ht="12.75">
      <c r="D4" s="358" t="s">
        <v>437</v>
      </c>
      <c r="E4" s="470"/>
      <c r="F4" s="470"/>
      <c r="G4" s="470"/>
      <c r="H4" s="470"/>
      <c r="I4" s="470"/>
      <c r="J4" s="470"/>
      <c r="K4" s="470"/>
      <c r="L4" s="470"/>
    </row>
    <row r="5" spans="7:12" ht="12.75">
      <c r="G5" s="357" t="s">
        <v>543</v>
      </c>
      <c r="H5" s="354"/>
      <c r="I5" s="354"/>
      <c r="J5" s="354"/>
      <c r="K5" s="354"/>
      <c r="L5" s="354"/>
    </row>
    <row r="6" spans="7:12" ht="12.75">
      <c r="G6" s="357"/>
      <c r="H6" s="357"/>
      <c r="I6" s="357"/>
      <c r="J6" s="357"/>
      <c r="K6" s="357"/>
      <c r="L6" s="357"/>
    </row>
    <row r="7" spans="1:11" ht="12.75">
      <c r="A7" s="469" t="s">
        <v>410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1:11" ht="12.75">
      <c r="A8" s="469"/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12.75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</row>
    <row r="10" spans="1:11" ht="12.75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</row>
    <row r="11" spans="1:11" ht="11.25" customHeight="1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</row>
    <row r="12" ht="12.75" customHeight="1"/>
    <row r="13" spans="10:12" ht="12.75" customHeight="1">
      <c r="J13" s="6"/>
      <c r="K13" s="13"/>
      <c r="L13" s="13"/>
    </row>
    <row r="14" spans="1:12" ht="12.7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76" t="s">
        <v>58</v>
      </c>
      <c r="L14" s="51"/>
    </row>
    <row r="15" spans="1:12" ht="12.75">
      <c r="A15" s="380" t="s">
        <v>1</v>
      </c>
      <c r="B15" s="381"/>
      <c r="C15" s="381"/>
      <c r="D15" s="382"/>
      <c r="E15" s="389" t="s">
        <v>91</v>
      </c>
      <c r="F15" s="381"/>
      <c r="G15" s="382"/>
      <c r="H15" s="390" t="s">
        <v>33</v>
      </c>
      <c r="I15" s="17" t="s">
        <v>21</v>
      </c>
      <c r="J15" s="484" t="s">
        <v>6</v>
      </c>
      <c r="K15" s="485"/>
      <c r="L15" s="396"/>
    </row>
    <row r="16" spans="1:12" ht="12.75">
      <c r="A16" s="383"/>
      <c r="B16" s="384"/>
      <c r="C16" s="384"/>
      <c r="D16" s="385"/>
      <c r="E16" s="383"/>
      <c r="F16" s="384"/>
      <c r="G16" s="385"/>
      <c r="H16" s="390"/>
      <c r="I16" s="17" t="s">
        <v>22</v>
      </c>
      <c r="J16" s="473">
        <v>2021</v>
      </c>
      <c r="K16" s="486">
        <v>2022</v>
      </c>
      <c r="L16" s="397"/>
    </row>
    <row r="17" spans="1:12" ht="12.75">
      <c r="A17" s="386"/>
      <c r="B17" s="387"/>
      <c r="C17" s="387"/>
      <c r="D17" s="388"/>
      <c r="E17" s="386"/>
      <c r="F17" s="387"/>
      <c r="G17" s="388"/>
      <c r="H17" s="390"/>
      <c r="I17" s="17" t="s">
        <v>23</v>
      </c>
      <c r="J17" s="395"/>
      <c r="K17" s="487"/>
      <c r="L17" s="1"/>
    </row>
    <row r="18" spans="1:12" ht="15">
      <c r="A18" s="18" t="s">
        <v>0</v>
      </c>
      <c r="B18" s="18"/>
      <c r="C18" s="18"/>
      <c r="D18" s="18"/>
      <c r="E18" s="377" t="s">
        <v>74</v>
      </c>
      <c r="F18" s="378"/>
      <c r="G18" s="379"/>
      <c r="H18" s="19"/>
      <c r="I18" s="20"/>
      <c r="J18" s="21">
        <f>J19+J20+J21+J22+J23+J24+J25</f>
        <v>11553.600000000002</v>
      </c>
      <c r="K18" s="21">
        <f>K19+K21+K22+K24+K25+K20+K23</f>
        <v>11328.800000000001</v>
      </c>
      <c r="L18" s="472"/>
    </row>
    <row r="19" spans="1:12" ht="42" customHeight="1">
      <c r="A19" s="371" t="s">
        <v>59</v>
      </c>
      <c r="B19" s="372"/>
      <c r="C19" s="372"/>
      <c r="D19" s="373"/>
      <c r="E19" s="427" t="s">
        <v>71</v>
      </c>
      <c r="F19" s="428"/>
      <c r="G19" s="429"/>
      <c r="H19" s="14"/>
      <c r="I19" s="17"/>
      <c r="J19" s="61">
        <v>1919.1</v>
      </c>
      <c r="K19" s="53">
        <v>1919.1</v>
      </c>
      <c r="L19" s="472"/>
    </row>
    <row r="20" spans="1:12" ht="59.25" customHeight="1">
      <c r="A20" s="410" t="s">
        <v>350</v>
      </c>
      <c r="B20" s="411"/>
      <c r="C20" s="411"/>
      <c r="D20" s="412"/>
      <c r="E20" s="413" t="s">
        <v>351</v>
      </c>
      <c r="F20" s="418"/>
      <c r="G20" s="419"/>
      <c r="H20" s="345"/>
      <c r="I20" s="17"/>
      <c r="J20" s="61">
        <v>0</v>
      </c>
      <c r="K20" s="254">
        <v>0</v>
      </c>
      <c r="L20" s="472"/>
    </row>
    <row r="21" spans="1:12" ht="54.75" customHeight="1">
      <c r="A21" s="371" t="s">
        <v>60</v>
      </c>
      <c r="B21" s="372"/>
      <c r="C21" s="372"/>
      <c r="D21" s="373"/>
      <c r="E21" s="413" t="s">
        <v>72</v>
      </c>
      <c r="F21" s="418"/>
      <c r="G21" s="419"/>
      <c r="H21" s="14"/>
      <c r="I21" s="17"/>
      <c r="J21" s="17">
        <v>7726.6</v>
      </c>
      <c r="K21" s="254">
        <v>7501.8</v>
      </c>
      <c r="L21" s="471"/>
    </row>
    <row r="22" spans="1:12" ht="49.5" customHeight="1">
      <c r="A22" s="371" t="s">
        <v>61</v>
      </c>
      <c r="B22" s="372"/>
      <c r="C22" s="372"/>
      <c r="D22" s="373"/>
      <c r="E22" s="413" t="s">
        <v>73</v>
      </c>
      <c r="F22" s="418"/>
      <c r="G22" s="419"/>
      <c r="H22" s="345"/>
      <c r="I22" s="14"/>
      <c r="J22" s="261">
        <v>1807.2</v>
      </c>
      <c r="K22" s="254">
        <v>1807.2</v>
      </c>
      <c r="L22" s="471"/>
    </row>
    <row r="23" spans="1:12" ht="24.75" customHeight="1">
      <c r="A23" s="371" t="s">
        <v>93</v>
      </c>
      <c r="B23" s="372"/>
      <c r="C23" s="372"/>
      <c r="D23" s="373"/>
      <c r="E23" s="413" t="s">
        <v>75</v>
      </c>
      <c r="F23" s="418"/>
      <c r="G23" s="419"/>
      <c r="H23" s="14"/>
      <c r="I23" s="14"/>
      <c r="J23" s="61">
        <v>0</v>
      </c>
      <c r="K23" s="254">
        <v>0</v>
      </c>
      <c r="L23" s="471"/>
    </row>
    <row r="24" spans="1:12" ht="17.25" customHeight="1">
      <c r="A24" s="416" t="s">
        <v>43</v>
      </c>
      <c r="B24" s="416"/>
      <c r="C24" s="416"/>
      <c r="D24" s="416"/>
      <c r="E24" s="368" t="s">
        <v>76</v>
      </c>
      <c r="F24" s="402"/>
      <c r="G24" s="403"/>
      <c r="H24" s="24"/>
      <c r="I24" s="24"/>
      <c r="J24" s="23">
        <v>100</v>
      </c>
      <c r="K24" s="254">
        <v>100</v>
      </c>
      <c r="L24" s="471"/>
    </row>
    <row r="25" spans="1:12" ht="12.75" customHeight="1">
      <c r="A25" s="195" t="s">
        <v>280</v>
      </c>
      <c r="B25" s="194"/>
      <c r="C25" s="194"/>
      <c r="D25" s="194"/>
      <c r="E25" s="368" t="s">
        <v>281</v>
      </c>
      <c r="F25" s="369"/>
      <c r="G25" s="370"/>
      <c r="H25" s="24"/>
      <c r="I25" s="24"/>
      <c r="J25" s="23">
        <v>0.7</v>
      </c>
      <c r="K25" s="254">
        <v>0.7</v>
      </c>
      <c r="L25" s="471"/>
    </row>
    <row r="26" spans="1:12" ht="12.75" customHeight="1" hidden="1">
      <c r="A26" s="417" t="s">
        <v>28</v>
      </c>
      <c r="B26" s="417"/>
      <c r="C26" s="417"/>
      <c r="D26" s="417"/>
      <c r="E26" s="377" t="s">
        <v>26</v>
      </c>
      <c r="F26" s="378"/>
      <c r="G26" s="379"/>
      <c r="H26" s="19"/>
      <c r="I26" s="20"/>
      <c r="J26" s="21">
        <f>J28</f>
        <v>694.3</v>
      </c>
      <c r="K26" s="254"/>
      <c r="L26" s="45"/>
    </row>
    <row r="27" spans="1:12" ht="12.75" customHeight="1">
      <c r="A27" s="488" t="s">
        <v>28</v>
      </c>
      <c r="B27" s="489"/>
      <c r="C27" s="489"/>
      <c r="D27" s="490"/>
      <c r="E27" s="377" t="s">
        <v>77</v>
      </c>
      <c r="F27" s="378"/>
      <c r="G27" s="379"/>
      <c r="H27" s="19"/>
      <c r="I27" s="20"/>
      <c r="J27" s="21">
        <f>J28</f>
        <v>694.3</v>
      </c>
      <c r="K27" s="21">
        <f>K28</f>
        <v>722.7</v>
      </c>
      <c r="L27" s="45"/>
    </row>
    <row r="28" spans="1:12" ht="12.75">
      <c r="A28" s="5" t="s">
        <v>27</v>
      </c>
      <c r="B28" s="5"/>
      <c r="C28" s="5"/>
      <c r="D28" s="5"/>
      <c r="E28" s="368" t="s">
        <v>78</v>
      </c>
      <c r="F28" s="369"/>
      <c r="G28" s="370"/>
      <c r="H28" s="22"/>
      <c r="I28" s="5"/>
      <c r="J28" s="23">
        <v>694.3</v>
      </c>
      <c r="K28" s="254">
        <v>722.7</v>
      </c>
      <c r="L28" s="47"/>
    </row>
    <row r="29" spans="1:12" ht="15">
      <c r="A29" s="18" t="s">
        <v>55</v>
      </c>
      <c r="B29" s="18"/>
      <c r="C29" s="18"/>
      <c r="D29" s="18"/>
      <c r="E29" s="377" t="s">
        <v>79</v>
      </c>
      <c r="F29" s="378"/>
      <c r="G29" s="379"/>
      <c r="H29" s="7"/>
      <c r="I29" s="7"/>
      <c r="J29" s="21">
        <f>J30+J31</f>
        <v>3559.9</v>
      </c>
      <c r="K29" s="21">
        <f>K30+K31</f>
        <v>3783.7999999999997</v>
      </c>
      <c r="L29" s="47"/>
    </row>
    <row r="30" spans="1:12" ht="14.25">
      <c r="A30" s="445" t="s">
        <v>56</v>
      </c>
      <c r="B30" s="445"/>
      <c r="C30" s="445"/>
      <c r="D30" s="445"/>
      <c r="E30" s="474" t="s">
        <v>86</v>
      </c>
      <c r="F30" s="475"/>
      <c r="G30" s="476"/>
      <c r="H30" s="7"/>
      <c r="I30" s="7"/>
      <c r="J30" s="23">
        <v>87.6</v>
      </c>
      <c r="K30" s="254">
        <v>87.6</v>
      </c>
      <c r="L30" s="47"/>
    </row>
    <row r="31" spans="1:12" ht="15">
      <c r="A31" s="446" t="s">
        <v>352</v>
      </c>
      <c r="B31" s="447"/>
      <c r="C31" s="447"/>
      <c r="D31" s="448"/>
      <c r="E31" s="368" t="s">
        <v>95</v>
      </c>
      <c r="F31" s="369"/>
      <c r="G31" s="370"/>
      <c r="H31" s="7"/>
      <c r="I31" s="7"/>
      <c r="J31" s="82">
        <v>3472.3</v>
      </c>
      <c r="K31" s="254">
        <v>3696.2</v>
      </c>
      <c r="L31" s="48"/>
    </row>
    <row r="32" spans="1:12" ht="25.5" customHeight="1" hidden="1">
      <c r="A32" s="426" t="s">
        <v>49</v>
      </c>
      <c r="B32" s="426"/>
      <c r="C32" s="426"/>
      <c r="D32" s="426"/>
      <c r="E32" s="427" t="s">
        <v>82</v>
      </c>
      <c r="F32" s="428"/>
      <c r="G32" s="429"/>
      <c r="H32" s="14"/>
      <c r="I32" s="17"/>
      <c r="J32" s="436">
        <v>0</v>
      </c>
      <c r="K32" s="53"/>
      <c r="L32" s="45"/>
    </row>
    <row r="33" spans="1:12" ht="12.75" customHeight="1" hidden="1">
      <c r="A33" s="426"/>
      <c r="B33" s="426"/>
      <c r="C33" s="426"/>
      <c r="D33" s="426"/>
      <c r="E33" s="430"/>
      <c r="F33" s="431"/>
      <c r="G33" s="432"/>
      <c r="H33" s="14"/>
      <c r="I33" s="17"/>
      <c r="J33" s="437"/>
      <c r="K33" s="53"/>
      <c r="L33" s="45"/>
    </row>
    <row r="34" spans="1:12" ht="12.75" customHeight="1" hidden="1">
      <c r="A34" s="426"/>
      <c r="B34" s="426"/>
      <c r="C34" s="426"/>
      <c r="D34" s="426"/>
      <c r="E34" s="433"/>
      <c r="F34" s="434"/>
      <c r="G34" s="435"/>
      <c r="H34" s="14"/>
      <c r="I34" s="17"/>
      <c r="J34" s="438"/>
      <c r="K34" s="53"/>
      <c r="L34" s="45"/>
    </row>
    <row r="35" spans="1:12" ht="26.25" customHeight="1" hidden="1">
      <c r="A35" s="18" t="s">
        <v>11</v>
      </c>
      <c r="B35" s="18"/>
      <c r="C35" s="18"/>
      <c r="D35" s="18"/>
      <c r="E35" s="377" t="s">
        <v>83</v>
      </c>
      <c r="F35" s="378"/>
      <c r="G35" s="379"/>
      <c r="H35" s="19"/>
      <c r="I35" s="20"/>
      <c r="J35" s="21">
        <f>J36+J37</f>
        <v>0</v>
      </c>
      <c r="K35" s="53"/>
      <c r="L35" s="477"/>
    </row>
    <row r="36" spans="1:12" ht="12.75" customHeight="1" hidden="1">
      <c r="A36" s="439" t="s">
        <v>2</v>
      </c>
      <c r="B36" s="440"/>
      <c r="C36" s="440"/>
      <c r="D36" s="441"/>
      <c r="E36" s="368" t="s">
        <v>84</v>
      </c>
      <c r="F36" s="369"/>
      <c r="G36" s="370"/>
      <c r="H36" s="22"/>
      <c r="I36" s="5"/>
      <c r="J36" s="23">
        <v>0</v>
      </c>
      <c r="K36" s="53"/>
      <c r="L36" s="477"/>
    </row>
    <row r="37" spans="1:12" ht="12.75" customHeight="1" hidden="1">
      <c r="A37" s="442" t="s">
        <v>37</v>
      </c>
      <c r="B37" s="443"/>
      <c r="C37" s="443"/>
      <c r="D37" s="444"/>
      <c r="E37" s="368" t="s">
        <v>85</v>
      </c>
      <c r="F37" s="369"/>
      <c r="G37" s="370"/>
      <c r="H37" s="22"/>
      <c r="I37" s="7"/>
      <c r="J37" s="23">
        <v>0</v>
      </c>
      <c r="K37" s="53"/>
      <c r="L37" s="477"/>
    </row>
    <row r="38" spans="1:12" ht="15" customHeight="1" hidden="1">
      <c r="A38" s="18" t="s">
        <v>55</v>
      </c>
      <c r="B38" s="18"/>
      <c r="C38" s="18"/>
      <c r="D38" s="18"/>
      <c r="E38" s="377" t="s">
        <v>353</v>
      </c>
      <c r="F38" s="378"/>
      <c r="G38" s="379"/>
      <c r="H38" s="19"/>
      <c r="I38" s="26"/>
      <c r="J38" s="21">
        <f>J39+J40</f>
        <v>2181</v>
      </c>
      <c r="K38" s="53"/>
      <c r="L38" s="45"/>
    </row>
    <row r="39" spans="1:12" ht="12.75" customHeight="1" hidden="1">
      <c r="A39" s="445" t="s">
        <v>56</v>
      </c>
      <c r="B39" s="445"/>
      <c r="C39" s="445"/>
      <c r="D39" s="445"/>
      <c r="E39" s="368" t="s">
        <v>86</v>
      </c>
      <c r="F39" s="369"/>
      <c r="G39" s="370"/>
      <c r="H39" s="22"/>
      <c r="I39" s="7"/>
      <c r="J39" s="23">
        <v>64.7</v>
      </c>
      <c r="K39" s="53"/>
      <c r="L39" s="45"/>
    </row>
    <row r="40" spans="1:12" ht="12.75" customHeight="1" hidden="1">
      <c r="A40" s="446" t="s">
        <v>352</v>
      </c>
      <c r="B40" s="447"/>
      <c r="C40" s="447"/>
      <c r="D40" s="448"/>
      <c r="E40" s="449" t="s">
        <v>95</v>
      </c>
      <c r="F40" s="450"/>
      <c r="G40" s="451"/>
      <c r="H40" s="80"/>
      <c r="I40" s="81"/>
      <c r="J40" s="82">
        <v>2116.3</v>
      </c>
      <c r="K40" s="53"/>
      <c r="L40" s="45"/>
    </row>
    <row r="41" spans="1:18" ht="15">
      <c r="A41" s="374" t="s">
        <v>11</v>
      </c>
      <c r="B41" s="375"/>
      <c r="C41" s="375"/>
      <c r="D41" s="376"/>
      <c r="E41" s="377" t="s">
        <v>83</v>
      </c>
      <c r="F41" s="378"/>
      <c r="G41" s="379"/>
      <c r="H41" s="80"/>
      <c r="I41" s="81"/>
      <c r="J41" s="21">
        <f>J42+J43+J44</f>
        <v>4646.5</v>
      </c>
      <c r="K41" s="21">
        <f>K42+K43+K44</f>
        <v>4891.3</v>
      </c>
      <c r="L41" s="48"/>
      <c r="O41" s="256"/>
      <c r="P41" s="256"/>
      <c r="Q41" s="256"/>
      <c r="R41" s="256"/>
    </row>
    <row r="42" spans="1:12" ht="12.75">
      <c r="A42" s="452" t="s">
        <v>354</v>
      </c>
      <c r="B42" s="447"/>
      <c r="C42" s="447"/>
      <c r="D42" s="448"/>
      <c r="E42" s="453" t="s">
        <v>355</v>
      </c>
      <c r="F42" s="450"/>
      <c r="G42" s="451"/>
      <c r="H42" s="80"/>
      <c r="I42" s="81"/>
      <c r="J42" s="82">
        <v>0</v>
      </c>
      <c r="K42" s="254">
        <v>0</v>
      </c>
      <c r="L42" s="45"/>
    </row>
    <row r="43" spans="1:12" ht="12.75">
      <c r="A43" s="452" t="s">
        <v>2</v>
      </c>
      <c r="B43" s="467"/>
      <c r="C43" s="467"/>
      <c r="D43" s="468"/>
      <c r="E43" s="453" t="s">
        <v>84</v>
      </c>
      <c r="F43" s="450"/>
      <c r="G43" s="451"/>
      <c r="H43" s="80"/>
      <c r="I43" s="81"/>
      <c r="J43" s="82">
        <v>1300</v>
      </c>
      <c r="K43" s="254">
        <v>1300</v>
      </c>
      <c r="L43" s="45"/>
    </row>
    <row r="44" spans="1:12" ht="15">
      <c r="A44" s="446" t="s">
        <v>37</v>
      </c>
      <c r="B44" s="447"/>
      <c r="C44" s="447"/>
      <c r="D44" s="448"/>
      <c r="E44" s="453" t="s">
        <v>85</v>
      </c>
      <c r="F44" s="450"/>
      <c r="G44" s="451"/>
      <c r="H44" s="80"/>
      <c r="I44" s="81"/>
      <c r="J44" s="82">
        <v>3346.5</v>
      </c>
      <c r="K44" s="254">
        <v>3591.3</v>
      </c>
      <c r="L44" s="49"/>
    </row>
    <row r="45" spans="1:12" ht="15">
      <c r="A45" s="18" t="s">
        <v>62</v>
      </c>
      <c r="B45" s="18"/>
      <c r="C45" s="18"/>
      <c r="D45" s="18"/>
      <c r="E45" s="377" t="s">
        <v>87</v>
      </c>
      <c r="F45" s="378"/>
      <c r="G45" s="379"/>
      <c r="H45" s="19"/>
      <c r="I45" s="20"/>
      <c r="J45" s="21">
        <f>J46</f>
        <v>2226</v>
      </c>
      <c r="K45" s="21">
        <f>K46</f>
        <v>2206.1</v>
      </c>
      <c r="L45" s="47"/>
    </row>
    <row r="46" spans="1:12" ht="15.75" customHeight="1">
      <c r="A46" s="416" t="s">
        <v>3</v>
      </c>
      <c r="B46" s="416"/>
      <c r="C46" s="416"/>
      <c r="D46" s="416"/>
      <c r="E46" s="368" t="s">
        <v>88</v>
      </c>
      <c r="F46" s="369"/>
      <c r="G46" s="370"/>
      <c r="H46" s="22"/>
      <c r="I46" s="5"/>
      <c r="J46" s="23">
        <v>2226</v>
      </c>
      <c r="K46" s="254">
        <v>2206.1</v>
      </c>
      <c r="L46" s="47"/>
    </row>
    <row r="47" spans="1:12" ht="15" customHeight="1">
      <c r="A47" s="420" t="s">
        <v>356</v>
      </c>
      <c r="B47" s="421"/>
      <c r="C47" s="421"/>
      <c r="D47" s="422"/>
      <c r="E47" s="377" t="s">
        <v>470</v>
      </c>
      <c r="F47" s="378"/>
      <c r="G47" s="379"/>
      <c r="H47" s="22"/>
      <c r="I47" s="5"/>
      <c r="J47" s="25">
        <f>J48</f>
        <v>136.4</v>
      </c>
      <c r="K47" s="25">
        <f>K48</f>
        <v>136.4</v>
      </c>
      <c r="L47" s="47"/>
    </row>
    <row r="48" spans="1:12" ht="21.75" customHeight="1">
      <c r="A48" s="461" t="s">
        <v>357</v>
      </c>
      <c r="B48" s="462"/>
      <c r="C48" s="462"/>
      <c r="D48" s="463"/>
      <c r="E48" s="368" t="s">
        <v>358</v>
      </c>
      <c r="F48" s="369"/>
      <c r="G48" s="370"/>
      <c r="H48" s="22"/>
      <c r="I48" s="5"/>
      <c r="J48" s="23">
        <v>136.4</v>
      </c>
      <c r="K48" s="255">
        <v>136.4</v>
      </c>
      <c r="L48" s="47"/>
    </row>
    <row r="49" spans="1:12" ht="28.5" customHeight="1">
      <c r="A49" s="420" t="s">
        <v>359</v>
      </c>
      <c r="B49" s="421"/>
      <c r="C49" s="421"/>
      <c r="D49" s="422"/>
      <c r="E49" s="377" t="s">
        <v>471</v>
      </c>
      <c r="F49" s="378"/>
      <c r="G49" s="379"/>
      <c r="H49" s="22"/>
      <c r="I49" s="5"/>
      <c r="J49" s="21">
        <f>J50</f>
        <v>150</v>
      </c>
      <c r="K49" s="21">
        <f>K50</f>
        <v>75</v>
      </c>
      <c r="L49" s="47"/>
    </row>
    <row r="50" spans="1:12" ht="26.25" customHeight="1">
      <c r="A50" s="478" t="s">
        <v>360</v>
      </c>
      <c r="B50" s="479"/>
      <c r="C50" s="479"/>
      <c r="D50" s="480"/>
      <c r="E50" s="413" t="s">
        <v>361</v>
      </c>
      <c r="F50" s="418"/>
      <c r="G50" s="419"/>
      <c r="H50" s="345"/>
      <c r="I50" s="17"/>
      <c r="J50" s="61">
        <v>150</v>
      </c>
      <c r="K50" s="254">
        <v>75</v>
      </c>
      <c r="L50" s="50"/>
    </row>
    <row r="51" spans="1:11" ht="25.5" customHeight="1">
      <c r="A51" s="458" t="s">
        <v>108</v>
      </c>
      <c r="B51" s="459"/>
      <c r="C51" s="459"/>
      <c r="D51" s="460"/>
      <c r="E51" s="481" t="s">
        <v>107</v>
      </c>
      <c r="F51" s="482"/>
      <c r="G51" s="483"/>
      <c r="H51" s="346"/>
      <c r="I51" s="347"/>
      <c r="J51" s="348">
        <f>J52</f>
        <v>1.2</v>
      </c>
      <c r="K51" s="348">
        <f>K52</f>
        <v>0.8</v>
      </c>
    </row>
    <row r="52" spans="1:11" ht="39" customHeight="1">
      <c r="A52" s="410" t="s">
        <v>109</v>
      </c>
      <c r="B52" s="411"/>
      <c r="C52" s="411"/>
      <c r="D52" s="412"/>
      <c r="E52" s="413" t="s">
        <v>110</v>
      </c>
      <c r="F52" s="418"/>
      <c r="G52" s="419"/>
      <c r="H52" s="345"/>
      <c r="I52" s="17"/>
      <c r="J52" s="61">
        <v>1.2</v>
      </c>
      <c r="K52" s="17">
        <v>0.8</v>
      </c>
    </row>
    <row r="53" spans="1:11" ht="28.5" customHeight="1">
      <c r="A53" s="458" t="s">
        <v>69</v>
      </c>
      <c r="B53" s="459"/>
      <c r="C53" s="459"/>
      <c r="D53" s="460"/>
      <c r="E53" s="464" t="s">
        <v>89</v>
      </c>
      <c r="F53" s="465"/>
      <c r="G53" s="466"/>
      <c r="H53" s="54"/>
      <c r="I53" s="55"/>
      <c r="J53" s="252">
        <f>J54</f>
        <v>162.7</v>
      </c>
      <c r="K53" s="252">
        <f>K54</f>
        <v>162.7</v>
      </c>
    </row>
    <row r="54" spans="1:11" ht="12.75">
      <c r="A54" s="410" t="s">
        <v>70</v>
      </c>
      <c r="B54" s="411"/>
      <c r="C54" s="411"/>
      <c r="D54" s="412"/>
      <c r="E54" s="454" t="s">
        <v>90</v>
      </c>
      <c r="F54" s="455"/>
      <c r="G54" s="456"/>
      <c r="H54" s="52"/>
      <c r="I54" s="53"/>
      <c r="J54" s="76">
        <v>162.7</v>
      </c>
      <c r="K54" s="257">
        <v>162.7</v>
      </c>
    </row>
    <row r="55" spans="1:11" ht="15.75">
      <c r="A55" s="457" t="s">
        <v>63</v>
      </c>
      <c r="B55" s="457"/>
      <c r="C55" s="457"/>
      <c r="D55" s="457"/>
      <c r="E55" s="401"/>
      <c r="F55" s="402"/>
      <c r="G55" s="403"/>
      <c r="H55" s="22" t="e">
        <f>H18+H35+H45+#REF!+H28</f>
        <v>#REF!</v>
      </c>
      <c r="I55" s="7"/>
      <c r="J55" s="27">
        <f>J18+J27+J29+J41+J45+J49+J51+J47+J53</f>
        <v>23130.600000000006</v>
      </c>
      <c r="K55" s="27">
        <f>K18+K27+K29+K41+K45+K49+K51+K47+K53</f>
        <v>23307.600000000002</v>
      </c>
    </row>
  </sheetData>
  <sheetProtection/>
  <mergeCells count="84">
    <mergeCell ref="A54:D54"/>
    <mergeCell ref="E54:G54"/>
    <mergeCell ref="A55:D55"/>
    <mergeCell ref="E55:G55"/>
    <mergeCell ref="J15:K15"/>
    <mergeCell ref="K16:K17"/>
    <mergeCell ref="A27:D27"/>
    <mergeCell ref="E27:G27"/>
    <mergeCell ref="A30:D30"/>
    <mergeCell ref="A31:D31"/>
    <mergeCell ref="A51:D51"/>
    <mergeCell ref="E51:G51"/>
    <mergeCell ref="A52:D52"/>
    <mergeCell ref="E52:G52"/>
    <mergeCell ref="A53:D53"/>
    <mergeCell ref="E53:G53"/>
    <mergeCell ref="A21:D21"/>
    <mergeCell ref="E21:G21"/>
    <mergeCell ref="A22:D22"/>
    <mergeCell ref="E22:G22"/>
    <mergeCell ref="J32:J34"/>
    <mergeCell ref="E35:G35"/>
    <mergeCell ref="E31:G31"/>
    <mergeCell ref="E29:G29"/>
    <mergeCell ref="A19:D19"/>
    <mergeCell ref="E19:G19"/>
    <mergeCell ref="A20:D20"/>
    <mergeCell ref="E20:G20"/>
    <mergeCell ref="E28:G28"/>
    <mergeCell ref="A23:D23"/>
    <mergeCell ref="E23:G23"/>
    <mergeCell ref="A24:D24"/>
    <mergeCell ref="E24:G24"/>
    <mergeCell ref="E25:G25"/>
    <mergeCell ref="A48:D48"/>
    <mergeCell ref="E48:G48"/>
    <mergeCell ref="A49:D49"/>
    <mergeCell ref="E49:G49"/>
    <mergeCell ref="A50:D50"/>
    <mergeCell ref="E50:G50"/>
    <mergeCell ref="A15:D17"/>
    <mergeCell ref="E15:G17"/>
    <mergeCell ref="H15:H17"/>
    <mergeCell ref="E44:G44"/>
    <mergeCell ref="E45:G45"/>
    <mergeCell ref="A46:D46"/>
    <mergeCell ref="E46:G46"/>
    <mergeCell ref="A41:D41"/>
    <mergeCell ref="A26:D26"/>
    <mergeCell ref="E26:G26"/>
    <mergeCell ref="A47:D47"/>
    <mergeCell ref="E47:G47"/>
    <mergeCell ref="A44:D44"/>
    <mergeCell ref="A40:D40"/>
    <mergeCell ref="E40:G40"/>
    <mergeCell ref="E41:G41"/>
    <mergeCell ref="A42:D42"/>
    <mergeCell ref="E42:G42"/>
    <mergeCell ref="A43:D43"/>
    <mergeCell ref="E43:G43"/>
    <mergeCell ref="L35:L37"/>
    <mergeCell ref="E38:G38"/>
    <mergeCell ref="A39:D39"/>
    <mergeCell ref="E39:G39"/>
    <mergeCell ref="A32:D34"/>
    <mergeCell ref="E32:G34"/>
    <mergeCell ref="A36:D36"/>
    <mergeCell ref="E36:G36"/>
    <mergeCell ref="A37:D37"/>
    <mergeCell ref="E37:G37"/>
    <mergeCell ref="L21:L22"/>
    <mergeCell ref="L23:L25"/>
    <mergeCell ref="L15:L16"/>
    <mergeCell ref="L18:L20"/>
    <mergeCell ref="J16:J17"/>
    <mergeCell ref="E30:G30"/>
    <mergeCell ref="E18:G18"/>
    <mergeCell ref="A7:K11"/>
    <mergeCell ref="D1:L1"/>
    <mergeCell ref="D2:L2"/>
    <mergeCell ref="D3:L3"/>
    <mergeCell ref="D4:L4"/>
    <mergeCell ref="G5:L5"/>
    <mergeCell ref="G6:L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9"/>
  <sheetViews>
    <sheetView view="pageBreakPreview" zoomScaleSheetLayoutView="100" zoomScalePageLayoutView="0" workbookViewId="0" topLeftCell="A129">
      <selection activeCell="J135" sqref="J135"/>
    </sheetView>
  </sheetViews>
  <sheetFormatPr defaultColWidth="9.140625" defaultRowHeight="12.75"/>
  <cols>
    <col min="3" max="3" width="35.140625" style="0" customWidth="1"/>
    <col min="4" max="4" width="9.8515625" style="0" customWidth="1"/>
    <col min="5" max="5" width="6.421875" style="0" customWidth="1"/>
    <col min="6" max="6" width="6.00390625" style="0" customWidth="1"/>
    <col min="7" max="7" width="6.421875" style="0" customWidth="1"/>
    <col min="8" max="8" width="6.57421875" style="0" customWidth="1"/>
    <col min="9" max="10" width="8.7109375" style="0" customWidth="1"/>
  </cols>
  <sheetData>
    <row r="1" spans="7:11" ht="12.75">
      <c r="G1" s="470" t="s">
        <v>67</v>
      </c>
      <c r="H1" s="470"/>
      <c r="I1" s="470"/>
      <c r="J1" s="223"/>
      <c r="K1" s="223"/>
    </row>
    <row r="2" spans="5:9" ht="12.75">
      <c r="E2" s="358" t="s">
        <v>364</v>
      </c>
      <c r="F2" s="470"/>
      <c r="G2" s="470"/>
      <c r="H2" s="470"/>
      <c r="I2" s="470"/>
    </row>
    <row r="3" spans="5:9" ht="12.75">
      <c r="E3" s="358" t="s">
        <v>400</v>
      </c>
      <c r="F3" s="470"/>
      <c r="G3" s="470"/>
      <c r="H3" s="470"/>
      <c r="I3" s="470"/>
    </row>
    <row r="4" spans="5:13" ht="12.75">
      <c r="E4" s="260" t="s">
        <v>437</v>
      </c>
      <c r="F4" s="223"/>
      <c r="G4" s="223"/>
      <c r="H4" s="223"/>
      <c r="I4" s="223"/>
      <c r="J4" s="223"/>
      <c r="K4" s="223"/>
      <c r="L4" s="223"/>
      <c r="M4" s="223"/>
    </row>
    <row r="5" spans="5:9" ht="12.75">
      <c r="E5" s="357" t="s">
        <v>545</v>
      </c>
      <c r="F5" s="354"/>
      <c r="G5" s="354"/>
      <c r="H5" s="354"/>
      <c r="I5" s="354"/>
    </row>
    <row r="6" spans="1:10" ht="12.75" customHeight="1">
      <c r="A6" s="560" t="s">
        <v>480</v>
      </c>
      <c r="B6" s="560"/>
      <c r="C6" s="560"/>
      <c r="D6" s="560"/>
      <c r="E6" s="560"/>
      <c r="F6" s="560"/>
      <c r="G6" s="560"/>
      <c r="H6" s="560"/>
      <c r="I6" s="560"/>
      <c r="J6" s="16"/>
    </row>
    <row r="7" spans="1:10" ht="12.75" customHeight="1">
      <c r="A7" s="560"/>
      <c r="B7" s="560"/>
      <c r="C7" s="560"/>
      <c r="D7" s="560"/>
      <c r="E7" s="560"/>
      <c r="F7" s="560"/>
      <c r="G7" s="560"/>
      <c r="H7" s="560"/>
      <c r="I7" s="560"/>
      <c r="J7" s="16"/>
    </row>
    <row r="8" spans="1:10" ht="12.75" customHeight="1">
      <c r="A8" s="560"/>
      <c r="B8" s="560"/>
      <c r="C8" s="560"/>
      <c r="D8" s="560"/>
      <c r="E8" s="560"/>
      <c r="F8" s="560"/>
      <c r="G8" s="560"/>
      <c r="H8" s="560"/>
      <c r="I8" s="560"/>
      <c r="J8" s="16"/>
    </row>
    <row r="9" spans="1:10" ht="33.75" customHeight="1">
      <c r="A9" s="560"/>
      <c r="B9" s="560"/>
      <c r="C9" s="560"/>
      <c r="D9" s="560"/>
      <c r="E9" s="560"/>
      <c r="F9" s="560"/>
      <c r="G9" s="560"/>
      <c r="H9" s="560"/>
      <c r="I9" s="560"/>
      <c r="J9" s="16"/>
    </row>
    <row r="10" spans="5:10" ht="12.75">
      <c r="E10" s="15"/>
      <c r="F10" s="15"/>
      <c r="G10" s="15"/>
      <c r="H10" s="15"/>
      <c r="I10" s="558" t="s">
        <v>58</v>
      </c>
      <c r="J10" s="559"/>
    </row>
    <row r="11" spans="9:10" ht="12.75">
      <c r="I11" s="398" t="s">
        <v>21</v>
      </c>
      <c r="J11" s="400"/>
    </row>
    <row r="12" spans="1:10" ht="41.25" customHeight="1">
      <c r="A12" s="380" t="s">
        <v>7</v>
      </c>
      <c r="B12" s="561"/>
      <c r="C12" s="561"/>
      <c r="D12" s="562"/>
      <c r="E12" s="553" t="s">
        <v>282</v>
      </c>
      <c r="F12" s="553"/>
      <c r="G12" s="41" t="s">
        <v>283</v>
      </c>
      <c r="H12" s="41" t="s">
        <v>284</v>
      </c>
      <c r="I12" s="205">
        <v>2022</v>
      </c>
      <c r="J12" s="199">
        <v>2023</v>
      </c>
    </row>
    <row r="13" spans="1:10" ht="25.5" customHeight="1">
      <c r="A13" s="500" t="s">
        <v>421</v>
      </c>
      <c r="B13" s="557"/>
      <c r="C13" s="557"/>
      <c r="D13" s="501"/>
      <c r="E13" s="481" t="s">
        <v>286</v>
      </c>
      <c r="F13" s="483"/>
      <c r="G13" s="41"/>
      <c r="H13" s="41"/>
      <c r="I13" s="299">
        <f>I14</f>
        <v>0</v>
      </c>
      <c r="J13" s="312">
        <f>J14</f>
        <v>0</v>
      </c>
    </row>
    <row r="14" spans="1:10" ht="56.25" customHeight="1">
      <c r="A14" s="458" t="s">
        <v>423</v>
      </c>
      <c r="B14" s="459"/>
      <c r="C14" s="459"/>
      <c r="D14" s="460"/>
      <c r="E14" s="500">
        <v>9930000000</v>
      </c>
      <c r="F14" s="501"/>
      <c r="G14" s="41"/>
      <c r="H14" s="41"/>
      <c r="I14" s="298">
        <f>I15+I17</f>
        <v>0</v>
      </c>
      <c r="J14" s="298">
        <f>J15+J17</f>
        <v>0</v>
      </c>
    </row>
    <row r="15" spans="1:10" ht="55.5" customHeight="1">
      <c r="A15" s="497" t="s">
        <v>428</v>
      </c>
      <c r="B15" s="498"/>
      <c r="C15" s="498"/>
      <c r="D15" s="499"/>
      <c r="E15" s="481" t="s">
        <v>324</v>
      </c>
      <c r="F15" s="483"/>
      <c r="G15" s="41"/>
      <c r="H15" s="41"/>
      <c r="I15" s="298">
        <v>0</v>
      </c>
      <c r="J15" s="300">
        <f>J16</f>
        <v>0</v>
      </c>
    </row>
    <row r="16" spans="1:10" ht="52.5" customHeight="1">
      <c r="A16" s="491" t="s">
        <v>413</v>
      </c>
      <c r="B16" s="505"/>
      <c r="C16" s="505"/>
      <c r="D16" s="506"/>
      <c r="E16" s="413" t="s">
        <v>412</v>
      </c>
      <c r="F16" s="419"/>
      <c r="G16" s="41"/>
      <c r="H16" s="41"/>
      <c r="I16" s="298">
        <v>0</v>
      </c>
      <c r="J16" s="300">
        <v>0</v>
      </c>
    </row>
    <row r="17" spans="1:10" ht="53.25" customHeight="1">
      <c r="A17" s="491" t="s">
        <v>428</v>
      </c>
      <c r="B17" s="492"/>
      <c r="C17" s="492"/>
      <c r="D17" s="493"/>
      <c r="E17" s="413" t="s">
        <v>412</v>
      </c>
      <c r="F17" s="419"/>
      <c r="G17" s="41"/>
      <c r="H17" s="41"/>
      <c r="I17" s="301">
        <f>I18</f>
        <v>0</v>
      </c>
      <c r="J17" s="302">
        <f>J18</f>
        <v>0</v>
      </c>
    </row>
    <row r="18" spans="1:10" ht="24" customHeight="1">
      <c r="A18" s="491" t="s">
        <v>99</v>
      </c>
      <c r="B18" s="492"/>
      <c r="C18" s="492"/>
      <c r="D18" s="493"/>
      <c r="E18" s="413" t="s">
        <v>412</v>
      </c>
      <c r="F18" s="419"/>
      <c r="G18" s="41">
        <v>400</v>
      </c>
      <c r="H18" s="41"/>
      <c r="I18" s="301">
        <f>I19</f>
        <v>0</v>
      </c>
      <c r="J18" s="302">
        <f>J19</f>
        <v>0</v>
      </c>
    </row>
    <row r="19" spans="1:10" ht="21" customHeight="1">
      <c r="A19" s="491" t="s">
        <v>327</v>
      </c>
      <c r="B19" s="492"/>
      <c r="C19" s="492"/>
      <c r="D19" s="493"/>
      <c r="E19" s="413" t="s">
        <v>412</v>
      </c>
      <c r="F19" s="419"/>
      <c r="G19" s="41">
        <v>400</v>
      </c>
      <c r="H19" s="37" t="s">
        <v>95</v>
      </c>
      <c r="I19" s="301">
        <v>0</v>
      </c>
      <c r="J19" s="302">
        <v>0</v>
      </c>
    </row>
    <row r="20" spans="1:10" ht="28.5" customHeight="1">
      <c r="A20" s="497" t="s">
        <v>426</v>
      </c>
      <c r="B20" s="498"/>
      <c r="C20" s="498"/>
      <c r="D20" s="499"/>
      <c r="E20" s="481" t="s">
        <v>286</v>
      </c>
      <c r="F20" s="483"/>
      <c r="G20" s="297"/>
      <c r="H20" s="297"/>
      <c r="I20" s="299">
        <f aca="true" t="shared" si="0" ref="I20:J23">I21</f>
        <v>0</v>
      </c>
      <c r="J20" s="311">
        <f t="shared" si="0"/>
        <v>0</v>
      </c>
    </row>
    <row r="21" spans="1:10" ht="51.75" customHeight="1">
      <c r="A21" s="497" t="s">
        <v>428</v>
      </c>
      <c r="B21" s="498"/>
      <c r="C21" s="498"/>
      <c r="D21" s="499"/>
      <c r="E21" s="500">
        <v>9930000000</v>
      </c>
      <c r="F21" s="501"/>
      <c r="G21" s="297"/>
      <c r="H21" s="297"/>
      <c r="I21" s="299">
        <f t="shared" si="0"/>
        <v>0</v>
      </c>
      <c r="J21" s="311">
        <f t="shared" si="0"/>
        <v>0</v>
      </c>
    </row>
    <row r="22" spans="1:10" ht="41.25" customHeight="1">
      <c r="A22" s="502" t="s">
        <v>323</v>
      </c>
      <c r="B22" s="503"/>
      <c r="C22" s="503"/>
      <c r="D22" s="504"/>
      <c r="E22" s="413" t="s">
        <v>324</v>
      </c>
      <c r="F22" s="419"/>
      <c r="G22" s="41"/>
      <c r="H22" s="41"/>
      <c r="I22" s="298">
        <f t="shared" si="0"/>
        <v>0</v>
      </c>
      <c r="J22" s="309">
        <f t="shared" si="0"/>
        <v>0</v>
      </c>
    </row>
    <row r="23" spans="1:10" ht="23.25" customHeight="1">
      <c r="A23" s="491" t="s">
        <v>99</v>
      </c>
      <c r="B23" s="492"/>
      <c r="C23" s="492"/>
      <c r="D23" s="493"/>
      <c r="E23" s="413" t="s">
        <v>326</v>
      </c>
      <c r="F23" s="419"/>
      <c r="G23" s="41"/>
      <c r="H23" s="41"/>
      <c r="I23" s="298">
        <f t="shared" si="0"/>
        <v>0</v>
      </c>
      <c r="J23" s="309">
        <f t="shared" si="0"/>
        <v>0</v>
      </c>
    </row>
    <row r="24" spans="1:10" ht="18.75" customHeight="1">
      <c r="A24" s="491" t="s">
        <v>327</v>
      </c>
      <c r="B24" s="492"/>
      <c r="C24" s="492"/>
      <c r="D24" s="493"/>
      <c r="E24" s="413" t="s">
        <v>326</v>
      </c>
      <c r="F24" s="419"/>
      <c r="G24" s="41">
        <v>200</v>
      </c>
      <c r="H24" s="37" t="s">
        <v>95</v>
      </c>
      <c r="I24" s="298">
        <v>0</v>
      </c>
      <c r="J24" s="209">
        <f>J25</f>
        <v>0</v>
      </c>
    </row>
    <row r="25" spans="1:10" ht="35.25" customHeight="1">
      <c r="A25" s="497" t="s">
        <v>424</v>
      </c>
      <c r="B25" s="498"/>
      <c r="C25" s="498"/>
      <c r="D25" s="499"/>
      <c r="E25" s="481" t="s">
        <v>286</v>
      </c>
      <c r="F25" s="483"/>
      <c r="G25" s="41"/>
      <c r="H25" s="41"/>
      <c r="I25" s="298">
        <f>I26</f>
        <v>0</v>
      </c>
      <c r="J25" s="310">
        <f>J26</f>
        <v>0</v>
      </c>
    </row>
    <row r="26" spans="1:10" ht="48.75" customHeight="1">
      <c r="A26" s="497" t="s">
        <v>425</v>
      </c>
      <c r="B26" s="498"/>
      <c r="C26" s="498"/>
      <c r="D26" s="499"/>
      <c r="E26" s="500">
        <v>9930000000</v>
      </c>
      <c r="F26" s="501"/>
      <c r="G26" s="41"/>
      <c r="H26" s="41"/>
      <c r="I26" s="298">
        <f>I27</f>
        <v>0</v>
      </c>
      <c r="J26" s="310">
        <f>J27</f>
        <v>0</v>
      </c>
    </row>
    <row r="27" spans="1:10" ht="50.25" customHeight="1">
      <c r="A27" s="497" t="s">
        <v>428</v>
      </c>
      <c r="B27" s="498"/>
      <c r="C27" s="498"/>
      <c r="D27" s="499"/>
      <c r="E27" s="481" t="s">
        <v>379</v>
      </c>
      <c r="F27" s="483"/>
      <c r="G27" s="41"/>
      <c r="H27" s="41"/>
      <c r="I27" s="298">
        <f>I28</f>
        <v>0</v>
      </c>
      <c r="J27" s="310">
        <f>J28</f>
        <v>0</v>
      </c>
    </row>
    <row r="28" spans="1:10" ht="19.5" customHeight="1">
      <c r="A28" s="491" t="s">
        <v>99</v>
      </c>
      <c r="B28" s="492"/>
      <c r="C28" s="492"/>
      <c r="D28" s="493"/>
      <c r="E28" s="413" t="s">
        <v>380</v>
      </c>
      <c r="F28" s="419"/>
      <c r="G28" s="41"/>
      <c r="H28" s="41"/>
      <c r="I28" s="298">
        <f>I29</f>
        <v>0</v>
      </c>
      <c r="J28" s="310">
        <f>J29</f>
        <v>0</v>
      </c>
    </row>
    <row r="29" spans="1:10" ht="21" customHeight="1">
      <c r="A29" s="491" t="s">
        <v>378</v>
      </c>
      <c r="B29" s="492"/>
      <c r="C29" s="492"/>
      <c r="D29" s="493"/>
      <c r="E29" s="413" t="s">
        <v>380</v>
      </c>
      <c r="F29" s="419"/>
      <c r="G29" s="41">
        <v>400</v>
      </c>
      <c r="H29" s="37" t="s">
        <v>84</v>
      </c>
      <c r="I29" s="298">
        <v>0</v>
      </c>
      <c r="J29" s="310">
        <v>0</v>
      </c>
    </row>
    <row r="30" spans="1:10" ht="35.25" customHeight="1">
      <c r="A30" s="497" t="s">
        <v>464</v>
      </c>
      <c r="B30" s="498"/>
      <c r="C30" s="498"/>
      <c r="D30" s="499"/>
      <c r="E30" s="481" t="s">
        <v>286</v>
      </c>
      <c r="F30" s="483"/>
      <c r="G30" s="41"/>
      <c r="H30" s="37"/>
      <c r="I30" s="299">
        <f aca="true" t="shared" si="1" ref="I30:J38">I31</f>
        <v>75.3</v>
      </c>
      <c r="J30" s="312">
        <f t="shared" si="1"/>
        <v>0</v>
      </c>
    </row>
    <row r="31" spans="1:10" ht="24.75" customHeight="1">
      <c r="A31" s="497" t="s">
        <v>465</v>
      </c>
      <c r="B31" s="498"/>
      <c r="C31" s="498"/>
      <c r="D31" s="499"/>
      <c r="E31" s="500">
        <v>9930000000</v>
      </c>
      <c r="F31" s="501"/>
      <c r="G31" s="41"/>
      <c r="H31" s="37"/>
      <c r="I31" s="299">
        <f t="shared" si="1"/>
        <v>75.3</v>
      </c>
      <c r="J31" s="312">
        <f t="shared" si="1"/>
        <v>0</v>
      </c>
    </row>
    <row r="32" spans="1:10" ht="41.25" customHeight="1">
      <c r="A32" s="497" t="s">
        <v>482</v>
      </c>
      <c r="B32" s="498"/>
      <c r="C32" s="498"/>
      <c r="D32" s="499"/>
      <c r="E32" s="481" t="s">
        <v>329</v>
      </c>
      <c r="F32" s="483"/>
      <c r="G32" s="41"/>
      <c r="H32" s="37"/>
      <c r="I32" s="299">
        <f t="shared" si="1"/>
        <v>75.3</v>
      </c>
      <c r="J32" s="312">
        <f t="shared" si="1"/>
        <v>0</v>
      </c>
    </row>
    <row r="33" spans="1:10" ht="21" customHeight="1">
      <c r="A33" s="491" t="s">
        <v>99</v>
      </c>
      <c r="B33" s="492"/>
      <c r="C33" s="492"/>
      <c r="D33" s="493"/>
      <c r="E33" s="413" t="s">
        <v>330</v>
      </c>
      <c r="F33" s="419"/>
      <c r="G33" s="41"/>
      <c r="H33" s="37"/>
      <c r="I33" s="298">
        <f t="shared" si="1"/>
        <v>75.3</v>
      </c>
      <c r="J33" s="310">
        <f t="shared" si="1"/>
        <v>0</v>
      </c>
    </row>
    <row r="34" spans="1:10" ht="16.5" customHeight="1">
      <c r="A34" s="491" t="s">
        <v>37</v>
      </c>
      <c r="B34" s="492"/>
      <c r="C34" s="492"/>
      <c r="D34" s="493"/>
      <c r="E34" s="413" t="s">
        <v>330</v>
      </c>
      <c r="F34" s="419"/>
      <c r="G34" s="41">
        <v>200</v>
      </c>
      <c r="H34" s="37" t="s">
        <v>85</v>
      </c>
      <c r="I34" s="298">
        <v>75.3</v>
      </c>
      <c r="J34" s="310">
        <v>0</v>
      </c>
    </row>
    <row r="35" spans="1:10" ht="39" customHeight="1">
      <c r="A35" s="497" t="s">
        <v>532</v>
      </c>
      <c r="B35" s="498"/>
      <c r="C35" s="498"/>
      <c r="D35" s="499"/>
      <c r="E35" s="481" t="s">
        <v>286</v>
      </c>
      <c r="F35" s="483"/>
      <c r="G35" s="41"/>
      <c r="H35" s="37"/>
      <c r="I35" s="299">
        <f>I36</f>
        <v>35</v>
      </c>
      <c r="J35" s="312">
        <f t="shared" si="1"/>
        <v>13</v>
      </c>
    </row>
    <row r="36" spans="1:10" ht="32.25" customHeight="1">
      <c r="A36" s="497" t="s">
        <v>533</v>
      </c>
      <c r="B36" s="498"/>
      <c r="C36" s="498"/>
      <c r="D36" s="499"/>
      <c r="E36" s="500">
        <v>9930000000</v>
      </c>
      <c r="F36" s="501"/>
      <c r="G36" s="41"/>
      <c r="H36" s="37"/>
      <c r="I36" s="299">
        <f>I37</f>
        <v>35</v>
      </c>
      <c r="J36" s="312">
        <f t="shared" si="1"/>
        <v>13</v>
      </c>
    </row>
    <row r="37" spans="1:10" ht="45.75" customHeight="1">
      <c r="A37" s="497" t="s">
        <v>428</v>
      </c>
      <c r="B37" s="498"/>
      <c r="C37" s="498"/>
      <c r="D37" s="499"/>
      <c r="E37" s="481" t="s">
        <v>329</v>
      </c>
      <c r="F37" s="483"/>
      <c r="G37" s="41"/>
      <c r="H37" s="37"/>
      <c r="I37" s="299">
        <f>I38</f>
        <v>35</v>
      </c>
      <c r="J37" s="312">
        <f t="shared" si="1"/>
        <v>13</v>
      </c>
    </row>
    <row r="38" spans="1:10" ht="15.75" customHeight="1">
      <c r="A38" s="491" t="s">
        <v>99</v>
      </c>
      <c r="B38" s="492"/>
      <c r="C38" s="492"/>
      <c r="D38" s="493"/>
      <c r="E38" s="413" t="s">
        <v>330</v>
      </c>
      <c r="F38" s="419"/>
      <c r="G38" s="41">
        <v>200</v>
      </c>
      <c r="H38" s="37"/>
      <c r="I38" s="298">
        <f>I39</f>
        <v>35</v>
      </c>
      <c r="J38" s="310">
        <f t="shared" si="1"/>
        <v>13</v>
      </c>
    </row>
    <row r="39" spans="1:10" ht="12" customHeight="1">
      <c r="A39" s="491" t="s">
        <v>37</v>
      </c>
      <c r="B39" s="492"/>
      <c r="C39" s="492"/>
      <c r="D39" s="493"/>
      <c r="E39" s="413" t="s">
        <v>330</v>
      </c>
      <c r="F39" s="419"/>
      <c r="G39" s="41">
        <v>200</v>
      </c>
      <c r="H39" s="37" t="s">
        <v>85</v>
      </c>
      <c r="I39" s="298">
        <v>35</v>
      </c>
      <c r="J39" s="310">
        <v>13</v>
      </c>
    </row>
    <row r="40" spans="1:10" ht="37.5" customHeight="1">
      <c r="A40" s="497" t="s">
        <v>534</v>
      </c>
      <c r="B40" s="498"/>
      <c r="C40" s="498"/>
      <c r="D40" s="499"/>
      <c r="E40" s="481" t="s">
        <v>286</v>
      </c>
      <c r="F40" s="483"/>
      <c r="G40" s="41"/>
      <c r="H40" s="37"/>
      <c r="I40" s="299">
        <f aca="true" t="shared" si="2" ref="I40:J43">I41</f>
        <v>30</v>
      </c>
      <c r="J40" s="299">
        <f t="shared" si="2"/>
        <v>0</v>
      </c>
    </row>
    <row r="41" spans="1:10" ht="41.25" customHeight="1">
      <c r="A41" s="497" t="s">
        <v>535</v>
      </c>
      <c r="B41" s="498"/>
      <c r="C41" s="498"/>
      <c r="D41" s="499"/>
      <c r="E41" s="500">
        <v>9930000000</v>
      </c>
      <c r="F41" s="501"/>
      <c r="G41" s="41"/>
      <c r="H41" s="37"/>
      <c r="I41" s="299">
        <f t="shared" si="2"/>
        <v>30</v>
      </c>
      <c r="J41" s="299">
        <f t="shared" si="2"/>
        <v>0</v>
      </c>
    </row>
    <row r="42" spans="1:10" ht="37.5" customHeight="1">
      <c r="A42" s="497" t="s">
        <v>428</v>
      </c>
      <c r="B42" s="498"/>
      <c r="C42" s="498"/>
      <c r="D42" s="499"/>
      <c r="E42" s="481" t="s">
        <v>329</v>
      </c>
      <c r="F42" s="483"/>
      <c r="G42" s="41"/>
      <c r="H42" s="37"/>
      <c r="I42" s="299">
        <f t="shared" si="2"/>
        <v>30</v>
      </c>
      <c r="J42" s="299">
        <f t="shared" si="2"/>
        <v>0</v>
      </c>
    </row>
    <row r="43" spans="1:10" ht="18" customHeight="1">
      <c r="A43" s="491" t="s">
        <v>99</v>
      </c>
      <c r="B43" s="492"/>
      <c r="C43" s="492"/>
      <c r="D43" s="493"/>
      <c r="E43" s="413" t="s">
        <v>330</v>
      </c>
      <c r="F43" s="419"/>
      <c r="G43" s="41">
        <v>200</v>
      </c>
      <c r="H43" s="37"/>
      <c r="I43" s="298">
        <f t="shared" si="2"/>
        <v>30</v>
      </c>
      <c r="J43" s="298">
        <f t="shared" si="2"/>
        <v>0</v>
      </c>
    </row>
    <row r="44" spans="1:10" ht="15" customHeight="1">
      <c r="A44" s="491" t="s">
        <v>37</v>
      </c>
      <c r="B44" s="492"/>
      <c r="C44" s="492"/>
      <c r="D44" s="493"/>
      <c r="E44" s="413" t="s">
        <v>330</v>
      </c>
      <c r="F44" s="419"/>
      <c r="G44" s="41">
        <v>200</v>
      </c>
      <c r="H44" s="37" t="s">
        <v>85</v>
      </c>
      <c r="I44" s="298">
        <v>30</v>
      </c>
      <c r="J44" s="310">
        <v>0</v>
      </c>
    </row>
    <row r="45" spans="1:10" ht="51.75" customHeight="1">
      <c r="A45" s="497" t="s">
        <v>530</v>
      </c>
      <c r="B45" s="498"/>
      <c r="C45" s="498"/>
      <c r="D45" s="499"/>
      <c r="E45" s="481" t="s">
        <v>286</v>
      </c>
      <c r="F45" s="483"/>
      <c r="G45" s="297"/>
      <c r="H45" s="297"/>
      <c r="I45" s="299">
        <f aca="true" t="shared" si="3" ref="I45:J48">I46</f>
        <v>150</v>
      </c>
      <c r="J45" s="312">
        <f t="shared" si="3"/>
        <v>0</v>
      </c>
    </row>
    <row r="46" spans="1:10" ht="38.25" customHeight="1">
      <c r="A46" s="497" t="s">
        <v>531</v>
      </c>
      <c r="B46" s="498"/>
      <c r="C46" s="498"/>
      <c r="D46" s="499"/>
      <c r="E46" s="500">
        <v>9930000000</v>
      </c>
      <c r="F46" s="501"/>
      <c r="G46" s="297"/>
      <c r="H46" s="297"/>
      <c r="I46" s="299">
        <f t="shared" si="3"/>
        <v>150</v>
      </c>
      <c r="J46" s="312">
        <f t="shared" si="3"/>
        <v>0</v>
      </c>
    </row>
    <row r="47" spans="1:10" ht="48.75" customHeight="1">
      <c r="A47" s="497" t="s">
        <v>428</v>
      </c>
      <c r="B47" s="498"/>
      <c r="C47" s="498"/>
      <c r="D47" s="499"/>
      <c r="E47" s="481" t="s">
        <v>329</v>
      </c>
      <c r="F47" s="483"/>
      <c r="G47" s="41"/>
      <c r="H47" s="41"/>
      <c r="I47" s="299">
        <f t="shared" si="3"/>
        <v>150</v>
      </c>
      <c r="J47" s="310">
        <f t="shared" si="3"/>
        <v>0</v>
      </c>
    </row>
    <row r="48" spans="1:10" ht="24" customHeight="1">
      <c r="A48" s="491" t="s">
        <v>99</v>
      </c>
      <c r="B48" s="492"/>
      <c r="C48" s="492"/>
      <c r="D48" s="493"/>
      <c r="E48" s="413" t="s">
        <v>330</v>
      </c>
      <c r="F48" s="419"/>
      <c r="G48" s="41">
        <v>200</v>
      </c>
      <c r="H48" s="37"/>
      <c r="I48" s="298">
        <f t="shared" si="3"/>
        <v>150</v>
      </c>
      <c r="J48" s="310">
        <f t="shared" si="3"/>
        <v>0</v>
      </c>
    </row>
    <row r="49" spans="1:10" ht="18.75" customHeight="1">
      <c r="A49" s="491" t="s">
        <v>37</v>
      </c>
      <c r="B49" s="492"/>
      <c r="C49" s="492"/>
      <c r="D49" s="493"/>
      <c r="E49" s="413" t="s">
        <v>330</v>
      </c>
      <c r="F49" s="419"/>
      <c r="G49" s="41">
        <v>200</v>
      </c>
      <c r="H49" s="37" t="s">
        <v>85</v>
      </c>
      <c r="I49" s="298">
        <v>150</v>
      </c>
      <c r="J49" s="310">
        <v>0</v>
      </c>
    </row>
    <row r="50" spans="1:10" ht="12.75">
      <c r="A50" s="420" t="s">
        <v>285</v>
      </c>
      <c r="B50" s="421"/>
      <c r="C50" s="421"/>
      <c r="D50" s="422"/>
      <c r="E50" s="481" t="s">
        <v>286</v>
      </c>
      <c r="F50" s="483"/>
      <c r="G50" s="34"/>
      <c r="H50" s="35"/>
      <c r="I50" s="206">
        <f>I51+I86+I111+I115+I119+I154</f>
        <v>22840.300000000003</v>
      </c>
      <c r="J50" s="206">
        <f>J51+J86+J111+J115+J119+J154</f>
        <v>23294.600000000002</v>
      </c>
    </row>
    <row r="51" spans="1:10" ht="30.75" customHeight="1">
      <c r="A51" s="458" t="s">
        <v>287</v>
      </c>
      <c r="B51" s="459"/>
      <c r="C51" s="459"/>
      <c r="D51" s="460"/>
      <c r="E51" s="481" t="s">
        <v>288</v>
      </c>
      <c r="F51" s="483"/>
      <c r="G51" s="34"/>
      <c r="H51" s="35"/>
      <c r="I51" s="206">
        <f>I52+I60+I73+I77</f>
        <v>11552.900000000001</v>
      </c>
      <c r="J51" s="206">
        <f>J52+J60+J73+J77</f>
        <v>11328.1</v>
      </c>
    </row>
    <row r="52" spans="1:10" ht="15" customHeight="1">
      <c r="A52" s="554" t="s">
        <v>289</v>
      </c>
      <c r="B52" s="555"/>
      <c r="C52" s="555"/>
      <c r="D52" s="556"/>
      <c r="E52" s="481" t="s">
        <v>290</v>
      </c>
      <c r="F52" s="483"/>
      <c r="G52" s="34"/>
      <c r="H52" s="35"/>
      <c r="I52" s="206">
        <f aca="true" t="shared" si="4" ref="I52:J54">I53</f>
        <v>1919.1</v>
      </c>
      <c r="J52" s="206">
        <f t="shared" si="4"/>
        <v>1919.1</v>
      </c>
    </row>
    <row r="53" spans="1:10" ht="24.75" customHeight="1">
      <c r="A53" s="525" t="s">
        <v>291</v>
      </c>
      <c r="B53" s="495"/>
      <c r="C53" s="495"/>
      <c r="D53" s="496"/>
      <c r="E53" s="413" t="s">
        <v>292</v>
      </c>
      <c r="F53" s="419"/>
      <c r="G53" s="37"/>
      <c r="H53" s="37"/>
      <c r="I53" s="207">
        <f t="shared" si="4"/>
        <v>1919.1</v>
      </c>
      <c r="J53" s="207">
        <f t="shared" si="4"/>
        <v>1919.1</v>
      </c>
    </row>
    <row r="54" spans="1:10" ht="51.75" customHeight="1">
      <c r="A54" s="494" t="s">
        <v>97</v>
      </c>
      <c r="B54" s="495"/>
      <c r="C54" s="495"/>
      <c r="D54" s="496"/>
      <c r="E54" s="413" t="s">
        <v>292</v>
      </c>
      <c r="F54" s="419"/>
      <c r="G54" s="37" t="s">
        <v>96</v>
      </c>
      <c r="H54" s="37"/>
      <c r="I54" s="207">
        <f t="shared" si="4"/>
        <v>1919.1</v>
      </c>
      <c r="J54" s="207">
        <f t="shared" si="4"/>
        <v>1919.1</v>
      </c>
    </row>
    <row r="55" spans="1:10" ht="26.25" customHeight="1">
      <c r="A55" s="550" t="s">
        <v>59</v>
      </c>
      <c r="B55" s="551"/>
      <c r="C55" s="551"/>
      <c r="D55" s="552"/>
      <c r="E55" s="413" t="s">
        <v>292</v>
      </c>
      <c r="F55" s="419"/>
      <c r="G55" s="37" t="s">
        <v>96</v>
      </c>
      <c r="H55" s="37" t="s">
        <v>71</v>
      </c>
      <c r="I55" s="207">
        <v>1919.1</v>
      </c>
      <c r="J55" s="225">
        <v>1919.1</v>
      </c>
    </row>
    <row r="56" spans="1:10" ht="21.75" customHeight="1">
      <c r="A56" s="544" t="s">
        <v>365</v>
      </c>
      <c r="B56" s="545"/>
      <c r="C56" s="545"/>
      <c r="D56" s="546"/>
      <c r="E56" s="481" t="s">
        <v>366</v>
      </c>
      <c r="F56" s="483"/>
      <c r="G56" s="208"/>
      <c r="H56" s="208"/>
      <c r="I56" s="214">
        <f aca="true" t="shared" si="5" ref="I56:J58">I57</f>
        <v>0</v>
      </c>
      <c r="J56" s="214">
        <f t="shared" si="5"/>
        <v>0</v>
      </c>
    </row>
    <row r="57" spans="1:10" ht="52.5" customHeight="1">
      <c r="A57" s="547" t="s">
        <v>97</v>
      </c>
      <c r="B57" s="548"/>
      <c r="C57" s="548"/>
      <c r="D57" s="549"/>
      <c r="E57" s="413" t="s">
        <v>367</v>
      </c>
      <c r="F57" s="419"/>
      <c r="G57" s="208"/>
      <c r="H57" s="208"/>
      <c r="I57" s="209">
        <f t="shared" si="5"/>
        <v>0</v>
      </c>
      <c r="J57" s="209">
        <f t="shared" si="5"/>
        <v>0</v>
      </c>
    </row>
    <row r="58" spans="1:10" ht="15" customHeight="1">
      <c r="A58" s="541" t="s">
        <v>296</v>
      </c>
      <c r="B58" s="545"/>
      <c r="C58" s="545"/>
      <c r="D58" s="546"/>
      <c r="E58" s="413" t="s">
        <v>367</v>
      </c>
      <c r="F58" s="419"/>
      <c r="G58" s="208"/>
      <c r="H58" s="208"/>
      <c r="I58" s="209">
        <f t="shared" si="5"/>
        <v>0</v>
      </c>
      <c r="J58" s="209">
        <f t="shared" si="5"/>
        <v>0</v>
      </c>
    </row>
    <row r="59" spans="1:10" ht="21" customHeight="1">
      <c r="A59" s="541" t="s">
        <v>99</v>
      </c>
      <c r="B59" s="542"/>
      <c r="C59" s="542"/>
      <c r="D59" s="543"/>
      <c r="E59" s="413" t="s">
        <v>367</v>
      </c>
      <c r="F59" s="419"/>
      <c r="G59" s="208" t="s">
        <v>98</v>
      </c>
      <c r="H59" s="208" t="s">
        <v>351</v>
      </c>
      <c r="I59" s="209">
        <v>0</v>
      </c>
      <c r="J59" s="225">
        <v>0</v>
      </c>
    </row>
    <row r="60" spans="1:10" ht="12.75" customHeight="1">
      <c r="A60" s="458" t="s">
        <v>293</v>
      </c>
      <c r="B60" s="459"/>
      <c r="C60" s="459"/>
      <c r="D60" s="460"/>
      <c r="E60" s="481" t="s">
        <v>294</v>
      </c>
      <c r="F60" s="483"/>
      <c r="G60" s="34"/>
      <c r="H60" s="35"/>
      <c r="I60" s="206">
        <f>I61+I64</f>
        <v>7726.6</v>
      </c>
      <c r="J60" s="206">
        <f>J61+J64</f>
        <v>7501.8</v>
      </c>
    </row>
    <row r="61" spans="1:10" ht="26.25" customHeight="1">
      <c r="A61" s="525" t="s">
        <v>291</v>
      </c>
      <c r="B61" s="495"/>
      <c r="C61" s="495"/>
      <c r="D61" s="496"/>
      <c r="E61" s="413" t="s">
        <v>295</v>
      </c>
      <c r="F61" s="419"/>
      <c r="G61" s="34"/>
      <c r="H61" s="35"/>
      <c r="I61" s="207">
        <f>I62</f>
        <v>6864.5</v>
      </c>
      <c r="J61" s="207">
        <f>J62</f>
        <v>6864.5</v>
      </c>
    </row>
    <row r="62" spans="1:10" ht="51" customHeight="1">
      <c r="A62" s="494" t="s">
        <v>97</v>
      </c>
      <c r="B62" s="495"/>
      <c r="C62" s="495"/>
      <c r="D62" s="496"/>
      <c r="E62" s="413" t="s">
        <v>295</v>
      </c>
      <c r="F62" s="419"/>
      <c r="G62" s="37" t="s">
        <v>96</v>
      </c>
      <c r="H62" s="37"/>
      <c r="I62" s="207">
        <f>I63</f>
        <v>6864.5</v>
      </c>
      <c r="J62" s="225">
        <f>J63</f>
        <v>6864.5</v>
      </c>
    </row>
    <row r="63" spans="1:10" ht="12.75">
      <c r="A63" s="525" t="s">
        <v>34</v>
      </c>
      <c r="B63" s="511"/>
      <c r="C63" s="511"/>
      <c r="D63" s="512"/>
      <c r="E63" s="413" t="s">
        <v>295</v>
      </c>
      <c r="F63" s="419"/>
      <c r="G63" s="37" t="s">
        <v>96</v>
      </c>
      <c r="H63" s="37" t="s">
        <v>72</v>
      </c>
      <c r="I63" s="207">
        <v>6864.5</v>
      </c>
      <c r="J63" s="224">
        <v>6864.5</v>
      </c>
    </row>
    <row r="64" spans="1:10" ht="28.5" customHeight="1">
      <c r="A64" s="525" t="s">
        <v>296</v>
      </c>
      <c r="B64" s="495"/>
      <c r="C64" s="495"/>
      <c r="D64" s="496"/>
      <c r="E64" s="534" t="s">
        <v>297</v>
      </c>
      <c r="F64" s="534"/>
      <c r="G64" s="35"/>
      <c r="H64" s="37"/>
      <c r="I64" s="207">
        <f>I65+I67</f>
        <v>862.1</v>
      </c>
      <c r="J64" s="207">
        <f>J65+J67</f>
        <v>637.3</v>
      </c>
    </row>
    <row r="65" spans="1:10" ht="12.75">
      <c r="A65" s="494" t="s">
        <v>99</v>
      </c>
      <c r="B65" s="495"/>
      <c r="C65" s="495"/>
      <c r="D65" s="496"/>
      <c r="E65" s="534" t="s">
        <v>297</v>
      </c>
      <c r="F65" s="534"/>
      <c r="G65" s="37" t="s">
        <v>98</v>
      </c>
      <c r="H65" s="37"/>
      <c r="I65" s="207">
        <f>I66</f>
        <v>852.1</v>
      </c>
      <c r="J65" s="207">
        <f>J66</f>
        <v>627.3</v>
      </c>
    </row>
    <row r="66" spans="1:10" ht="12" customHeight="1">
      <c r="A66" s="525" t="s">
        <v>34</v>
      </c>
      <c r="B66" s="511"/>
      <c r="C66" s="511"/>
      <c r="D66" s="512"/>
      <c r="E66" s="534" t="s">
        <v>297</v>
      </c>
      <c r="F66" s="534"/>
      <c r="G66" s="37" t="s">
        <v>98</v>
      </c>
      <c r="H66" s="37" t="s">
        <v>72</v>
      </c>
      <c r="I66" s="207">
        <v>852.1</v>
      </c>
      <c r="J66" s="224">
        <v>627.3</v>
      </c>
    </row>
    <row r="67" spans="1:10" ht="12.75" customHeight="1">
      <c r="A67" s="494" t="s">
        <v>101</v>
      </c>
      <c r="B67" s="495"/>
      <c r="C67" s="495"/>
      <c r="D67" s="496"/>
      <c r="E67" s="534" t="s">
        <v>297</v>
      </c>
      <c r="F67" s="534"/>
      <c r="G67" s="37" t="s">
        <v>100</v>
      </c>
      <c r="H67" s="37"/>
      <c r="I67" s="207">
        <f>I68</f>
        <v>10</v>
      </c>
      <c r="J67" s="225">
        <f>J68</f>
        <v>10</v>
      </c>
    </row>
    <row r="68" spans="1:10" ht="24.75" customHeight="1">
      <c r="A68" s="525" t="s">
        <v>34</v>
      </c>
      <c r="B68" s="511"/>
      <c r="C68" s="511"/>
      <c r="D68" s="512"/>
      <c r="E68" s="534" t="s">
        <v>297</v>
      </c>
      <c r="F68" s="534"/>
      <c r="G68" s="208" t="s">
        <v>100</v>
      </c>
      <c r="H68" s="208" t="s">
        <v>72</v>
      </c>
      <c r="I68" s="209">
        <v>10</v>
      </c>
      <c r="J68" s="262">
        <v>10</v>
      </c>
    </row>
    <row r="69" spans="1:10" ht="26.25" customHeight="1">
      <c r="A69" s="507" t="s">
        <v>93</v>
      </c>
      <c r="B69" s="508"/>
      <c r="C69" s="508"/>
      <c r="D69" s="509"/>
      <c r="E69" s="481" t="s">
        <v>369</v>
      </c>
      <c r="F69" s="483"/>
      <c r="G69" s="208"/>
      <c r="H69" s="208"/>
      <c r="I69" s="214">
        <f>I70</f>
        <v>0</v>
      </c>
      <c r="J69" s="214">
        <f>J70</f>
        <v>0</v>
      </c>
    </row>
    <row r="70" spans="1:10" ht="18.75" customHeight="1">
      <c r="A70" s="494" t="s">
        <v>371</v>
      </c>
      <c r="B70" s="511"/>
      <c r="C70" s="511"/>
      <c r="D70" s="512"/>
      <c r="E70" s="413" t="s">
        <v>370</v>
      </c>
      <c r="F70" s="419"/>
      <c r="G70" s="208"/>
      <c r="H70" s="208"/>
      <c r="I70" s="209">
        <f>I71</f>
        <v>0</v>
      </c>
      <c r="J70" s="225">
        <v>0</v>
      </c>
    </row>
    <row r="71" spans="1:10" ht="19.5" customHeight="1">
      <c r="A71" s="494" t="s">
        <v>372</v>
      </c>
      <c r="B71" s="495"/>
      <c r="C71" s="495"/>
      <c r="D71" s="496"/>
      <c r="E71" s="413" t="s">
        <v>373</v>
      </c>
      <c r="F71" s="419"/>
      <c r="G71" s="208" t="s">
        <v>98</v>
      </c>
      <c r="H71" s="208"/>
      <c r="I71" s="209">
        <f>I72</f>
        <v>0</v>
      </c>
      <c r="J71" s="225">
        <v>0</v>
      </c>
    </row>
    <row r="72" spans="1:10" ht="14.25" customHeight="1">
      <c r="A72" s="494" t="s">
        <v>398</v>
      </c>
      <c r="B72" s="495"/>
      <c r="C72" s="495"/>
      <c r="D72" s="496"/>
      <c r="E72" s="413" t="s">
        <v>373</v>
      </c>
      <c r="F72" s="419"/>
      <c r="G72" s="208" t="s">
        <v>98</v>
      </c>
      <c r="H72" s="208" t="s">
        <v>75</v>
      </c>
      <c r="I72" s="209">
        <v>0</v>
      </c>
      <c r="J72" s="224">
        <v>0</v>
      </c>
    </row>
    <row r="73" spans="1:10" ht="15">
      <c r="A73" s="535" t="s">
        <v>45</v>
      </c>
      <c r="B73" s="536"/>
      <c r="C73" s="536"/>
      <c r="D73" s="537"/>
      <c r="E73" s="481" t="s">
        <v>299</v>
      </c>
      <c r="F73" s="483"/>
      <c r="G73" s="208"/>
      <c r="H73" s="208"/>
      <c r="I73" s="214">
        <f aca="true" t="shared" si="6" ref="I73:J75">I74</f>
        <v>100</v>
      </c>
      <c r="J73" s="214">
        <f t="shared" si="6"/>
        <v>100</v>
      </c>
    </row>
    <row r="74" spans="1:10" ht="30" customHeight="1">
      <c r="A74" s="538" t="s">
        <v>298</v>
      </c>
      <c r="B74" s="539"/>
      <c r="C74" s="539"/>
      <c r="D74" s="540"/>
      <c r="E74" s="413" t="s">
        <v>299</v>
      </c>
      <c r="F74" s="419"/>
      <c r="G74" s="37"/>
      <c r="H74" s="38"/>
      <c r="I74" s="207">
        <f t="shared" si="6"/>
        <v>100</v>
      </c>
      <c r="J74" s="207">
        <f t="shared" si="6"/>
        <v>100</v>
      </c>
    </row>
    <row r="75" spans="1:10" ht="16.5" customHeight="1">
      <c r="A75" s="446" t="s">
        <v>101</v>
      </c>
      <c r="B75" s="447"/>
      <c r="C75" s="447"/>
      <c r="D75" s="448"/>
      <c r="E75" s="413" t="s">
        <v>299</v>
      </c>
      <c r="F75" s="419"/>
      <c r="G75" s="37" t="s">
        <v>100</v>
      </c>
      <c r="H75" s="37"/>
      <c r="I75" s="207">
        <f t="shared" si="6"/>
        <v>100</v>
      </c>
      <c r="J75" s="207">
        <f t="shared" si="6"/>
        <v>100</v>
      </c>
    </row>
    <row r="76" spans="1:10" ht="16.5" customHeight="1">
      <c r="A76" s="513" t="s">
        <v>46</v>
      </c>
      <c r="B76" s="514"/>
      <c r="C76" s="514"/>
      <c r="D76" s="515"/>
      <c r="E76" s="413" t="s">
        <v>299</v>
      </c>
      <c r="F76" s="419"/>
      <c r="G76" s="37" t="s">
        <v>100</v>
      </c>
      <c r="H76" s="37" t="s">
        <v>76</v>
      </c>
      <c r="I76" s="207">
        <v>100</v>
      </c>
      <c r="J76" s="225">
        <v>100</v>
      </c>
    </row>
    <row r="77" spans="1:10" ht="12.75">
      <c r="A77" s="458" t="s">
        <v>300</v>
      </c>
      <c r="B77" s="459"/>
      <c r="C77" s="459"/>
      <c r="D77" s="460"/>
      <c r="E77" s="481" t="s">
        <v>301</v>
      </c>
      <c r="F77" s="483"/>
      <c r="G77" s="213"/>
      <c r="H77" s="213"/>
      <c r="I77" s="214">
        <f>I78+I81</f>
        <v>1807.2</v>
      </c>
      <c r="J77" s="214">
        <f>J78+J81</f>
        <v>1807.2</v>
      </c>
    </row>
    <row r="78" spans="1:10" ht="24" customHeight="1">
      <c r="A78" s="525" t="s">
        <v>291</v>
      </c>
      <c r="B78" s="495"/>
      <c r="C78" s="495"/>
      <c r="D78" s="496"/>
      <c r="E78" s="413" t="s">
        <v>302</v>
      </c>
      <c r="F78" s="419"/>
      <c r="G78" s="37"/>
      <c r="H78" s="37"/>
      <c r="I78" s="207">
        <f>I79</f>
        <v>1807.2</v>
      </c>
      <c r="J78" s="207">
        <f>J79</f>
        <v>1807.2</v>
      </c>
    </row>
    <row r="79" spans="1:10" ht="16.5" customHeight="1">
      <c r="A79" s="494" t="s">
        <v>97</v>
      </c>
      <c r="B79" s="495"/>
      <c r="C79" s="495"/>
      <c r="D79" s="496"/>
      <c r="E79" s="413" t="s">
        <v>302</v>
      </c>
      <c r="F79" s="419"/>
      <c r="G79" s="36" t="s">
        <v>96</v>
      </c>
      <c r="H79" s="37"/>
      <c r="I79" s="215">
        <f>I80</f>
        <v>1807.2</v>
      </c>
      <c r="J79" s="215">
        <f>J80</f>
        <v>1807.2</v>
      </c>
    </row>
    <row r="80" spans="1:10" ht="30" customHeight="1">
      <c r="A80" s="525" t="s">
        <v>34</v>
      </c>
      <c r="B80" s="511"/>
      <c r="C80" s="511"/>
      <c r="D80" s="512"/>
      <c r="E80" s="413" t="s">
        <v>302</v>
      </c>
      <c r="F80" s="419"/>
      <c r="G80" s="37" t="s">
        <v>96</v>
      </c>
      <c r="H80" s="37" t="s">
        <v>73</v>
      </c>
      <c r="I80" s="215">
        <v>1807.2</v>
      </c>
      <c r="J80" s="224">
        <v>1807.2</v>
      </c>
    </row>
    <row r="81" spans="1:10" ht="25.5" customHeight="1">
      <c r="A81" s="525" t="s">
        <v>296</v>
      </c>
      <c r="B81" s="495"/>
      <c r="C81" s="495"/>
      <c r="D81" s="496"/>
      <c r="E81" s="534" t="s">
        <v>303</v>
      </c>
      <c r="F81" s="534"/>
      <c r="G81" s="37"/>
      <c r="H81" s="37"/>
      <c r="I81" s="207">
        <f>I82+I84</f>
        <v>0</v>
      </c>
      <c r="J81" s="207">
        <f>J82+J84</f>
        <v>0</v>
      </c>
    </row>
    <row r="82" spans="1:10" ht="26.25" customHeight="1">
      <c r="A82" s="494" t="s">
        <v>99</v>
      </c>
      <c r="B82" s="495"/>
      <c r="C82" s="495"/>
      <c r="D82" s="496"/>
      <c r="E82" s="534" t="s">
        <v>303</v>
      </c>
      <c r="F82" s="534"/>
      <c r="G82" s="37" t="s">
        <v>98</v>
      </c>
      <c r="H82" s="37"/>
      <c r="I82" s="207">
        <f>I83</f>
        <v>0</v>
      </c>
      <c r="J82" s="207">
        <f>J83</f>
        <v>0</v>
      </c>
    </row>
    <row r="83" spans="1:10" ht="33.75" customHeight="1">
      <c r="A83" s="525" t="s">
        <v>34</v>
      </c>
      <c r="B83" s="511"/>
      <c r="C83" s="511"/>
      <c r="D83" s="512"/>
      <c r="E83" s="534" t="s">
        <v>303</v>
      </c>
      <c r="F83" s="534"/>
      <c r="G83" s="37" t="s">
        <v>98</v>
      </c>
      <c r="H83" s="37" t="s">
        <v>73</v>
      </c>
      <c r="I83" s="207">
        <v>0</v>
      </c>
      <c r="J83" s="224">
        <v>0</v>
      </c>
    </row>
    <row r="84" spans="1:10" ht="17.25" customHeight="1">
      <c r="A84" s="494" t="s">
        <v>101</v>
      </c>
      <c r="B84" s="495"/>
      <c r="C84" s="495"/>
      <c r="D84" s="496"/>
      <c r="E84" s="534" t="s">
        <v>303</v>
      </c>
      <c r="F84" s="534"/>
      <c r="G84" s="37" t="s">
        <v>100</v>
      </c>
      <c r="H84" s="37"/>
      <c r="I84" s="207">
        <f>I85</f>
        <v>0</v>
      </c>
      <c r="J84" s="225">
        <v>0</v>
      </c>
    </row>
    <row r="85" spans="1:10" ht="32.25" customHeight="1">
      <c r="A85" s="525" t="s">
        <v>34</v>
      </c>
      <c r="B85" s="511"/>
      <c r="C85" s="511"/>
      <c r="D85" s="512"/>
      <c r="E85" s="534" t="s">
        <v>303</v>
      </c>
      <c r="F85" s="534"/>
      <c r="G85" s="37" t="s">
        <v>100</v>
      </c>
      <c r="H85" s="37" t="s">
        <v>73</v>
      </c>
      <c r="I85" s="207">
        <v>0</v>
      </c>
      <c r="J85" s="207">
        <v>0</v>
      </c>
    </row>
    <row r="86" spans="1:10" ht="29.25" customHeight="1">
      <c r="A86" s="507" t="s">
        <v>306</v>
      </c>
      <c r="B86" s="508"/>
      <c r="C86" s="508"/>
      <c r="D86" s="509"/>
      <c r="E86" s="481" t="s">
        <v>307</v>
      </c>
      <c r="F86" s="483"/>
      <c r="G86" s="34"/>
      <c r="H86" s="34"/>
      <c r="I86" s="206">
        <f>I93+I98</f>
        <v>782.6000000000001</v>
      </c>
      <c r="J86" s="206">
        <f>J93+J98</f>
        <v>811</v>
      </c>
    </row>
    <row r="87" spans="1:10" ht="12.75" customHeight="1" hidden="1">
      <c r="A87" s="507" t="s">
        <v>308</v>
      </c>
      <c r="B87" s="508"/>
      <c r="C87" s="508"/>
      <c r="D87" s="509"/>
      <c r="E87" s="481" t="s">
        <v>309</v>
      </c>
      <c r="F87" s="483"/>
      <c r="G87" s="34"/>
      <c r="H87" s="34"/>
      <c r="I87" s="206">
        <f>I88+I90</f>
        <v>562.8</v>
      </c>
      <c r="J87" s="225"/>
    </row>
    <row r="88" spans="1:10" ht="12.75" customHeight="1" hidden="1">
      <c r="A88" s="522" t="s">
        <v>47</v>
      </c>
      <c r="B88" s="523"/>
      <c r="C88" s="523"/>
      <c r="D88" s="524"/>
      <c r="E88" s="413" t="s">
        <v>310</v>
      </c>
      <c r="F88" s="419"/>
      <c r="G88" s="37"/>
      <c r="H88" s="37"/>
      <c r="I88" s="207">
        <f>I89</f>
        <v>519</v>
      </c>
      <c r="J88" s="225"/>
    </row>
    <row r="89" spans="1:10" ht="12.75" customHeight="1" hidden="1">
      <c r="A89" s="525" t="s">
        <v>97</v>
      </c>
      <c r="B89" s="495"/>
      <c r="C89" s="495"/>
      <c r="D89" s="496"/>
      <c r="E89" s="413" t="s">
        <v>310</v>
      </c>
      <c r="F89" s="419"/>
      <c r="G89" s="37" t="s">
        <v>96</v>
      </c>
      <c r="H89" s="37"/>
      <c r="I89" s="207">
        <v>519</v>
      </c>
      <c r="J89" s="225"/>
    </row>
    <row r="90" spans="1:10" ht="12.75" customHeight="1" hidden="1">
      <c r="A90" s="494" t="s">
        <v>99</v>
      </c>
      <c r="B90" s="511"/>
      <c r="C90" s="511"/>
      <c r="D90" s="512"/>
      <c r="E90" s="413" t="s">
        <v>310</v>
      </c>
      <c r="F90" s="419"/>
      <c r="G90" s="37" t="s">
        <v>98</v>
      </c>
      <c r="H90" s="37"/>
      <c r="I90" s="207">
        <f>I91</f>
        <v>43.8</v>
      </c>
      <c r="J90" s="225"/>
    </row>
    <row r="91" spans="1:10" ht="12.75" customHeight="1" hidden="1">
      <c r="A91" s="513" t="s">
        <v>27</v>
      </c>
      <c r="B91" s="514"/>
      <c r="C91" s="514"/>
      <c r="D91" s="515"/>
      <c r="E91" s="413" t="s">
        <v>310</v>
      </c>
      <c r="F91" s="419"/>
      <c r="G91" s="37" t="s">
        <v>98</v>
      </c>
      <c r="H91" s="37" t="s">
        <v>78</v>
      </c>
      <c r="I91" s="207">
        <v>43.8</v>
      </c>
      <c r="J91" s="225"/>
    </row>
    <row r="92" spans="1:10" ht="12.75" customHeight="1" hidden="1">
      <c r="A92" s="507" t="s">
        <v>311</v>
      </c>
      <c r="B92" s="508"/>
      <c r="C92" s="508"/>
      <c r="D92" s="509"/>
      <c r="E92" s="481" t="s">
        <v>312</v>
      </c>
      <c r="F92" s="483"/>
      <c r="G92" s="34"/>
      <c r="H92" s="34"/>
      <c r="I92" s="206">
        <f>I99+I108</f>
        <v>88.30000000000001</v>
      </c>
      <c r="J92" s="225"/>
    </row>
    <row r="93" spans="1:10" ht="29.25" customHeight="1">
      <c r="A93" s="507" t="s">
        <v>308</v>
      </c>
      <c r="B93" s="508"/>
      <c r="C93" s="508"/>
      <c r="D93" s="509"/>
      <c r="E93" s="481" t="s">
        <v>309</v>
      </c>
      <c r="F93" s="483"/>
      <c r="G93" s="34"/>
      <c r="H93" s="34"/>
      <c r="I93" s="206">
        <f>I94+I96</f>
        <v>694.3000000000001</v>
      </c>
      <c r="J93" s="206">
        <f>J94+J96</f>
        <v>722.7</v>
      </c>
    </row>
    <row r="94" spans="1:10" ht="29.25" customHeight="1">
      <c r="A94" s="522" t="s">
        <v>47</v>
      </c>
      <c r="B94" s="523"/>
      <c r="C94" s="523"/>
      <c r="D94" s="524"/>
      <c r="E94" s="413" t="s">
        <v>310</v>
      </c>
      <c r="F94" s="419"/>
      <c r="G94" s="37"/>
      <c r="H94" s="37"/>
      <c r="I94" s="207">
        <f>I95</f>
        <v>631.1</v>
      </c>
      <c r="J94" s="207">
        <f>J95</f>
        <v>659.5</v>
      </c>
    </row>
    <row r="95" spans="1:10" ht="48.75" customHeight="1">
      <c r="A95" s="525" t="s">
        <v>97</v>
      </c>
      <c r="B95" s="495"/>
      <c r="C95" s="495"/>
      <c r="D95" s="496"/>
      <c r="E95" s="413" t="s">
        <v>310</v>
      </c>
      <c r="F95" s="419"/>
      <c r="G95" s="37" t="s">
        <v>96</v>
      </c>
      <c r="H95" s="37"/>
      <c r="I95" s="207">
        <v>631.1</v>
      </c>
      <c r="J95" s="225">
        <v>659.5</v>
      </c>
    </row>
    <row r="96" spans="1:10" ht="23.25" customHeight="1">
      <c r="A96" s="494" t="s">
        <v>99</v>
      </c>
      <c r="B96" s="511"/>
      <c r="C96" s="511"/>
      <c r="D96" s="512"/>
      <c r="E96" s="413" t="s">
        <v>390</v>
      </c>
      <c r="F96" s="419"/>
      <c r="G96" s="37" t="s">
        <v>98</v>
      </c>
      <c r="H96" s="37"/>
      <c r="I96" s="207">
        <f>I97</f>
        <v>63.2</v>
      </c>
      <c r="J96" s="225">
        <f>J97</f>
        <v>63.2</v>
      </c>
    </row>
    <row r="97" spans="1:10" ht="12.75" customHeight="1">
      <c r="A97" s="513" t="s">
        <v>27</v>
      </c>
      <c r="B97" s="514"/>
      <c r="C97" s="514"/>
      <c r="D97" s="515"/>
      <c r="E97" s="413" t="s">
        <v>390</v>
      </c>
      <c r="F97" s="419"/>
      <c r="G97" s="37" t="s">
        <v>98</v>
      </c>
      <c r="H97" s="37" t="s">
        <v>78</v>
      </c>
      <c r="I97" s="207">
        <v>63.2</v>
      </c>
      <c r="J97" s="225">
        <v>63.2</v>
      </c>
    </row>
    <row r="98" spans="1:10" ht="27" customHeight="1">
      <c r="A98" s="516" t="s">
        <v>311</v>
      </c>
      <c r="B98" s="517"/>
      <c r="C98" s="517"/>
      <c r="D98" s="518"/>
      <c r="E98" s="413" t="s">
        <v>312</v>
      </c>
      <c r="F98" s="419"/>
      <c r="G98" s="37"/>
      <c r="H98" s="37"/>
      <c r="I98" s="206">
        <f>I99+I104</f>
        <v>88.30000000000001</v>
      </c>
      <c r="J98" s="206">
        <f>J99+J104</f>
        <v>88.30000000000001</v>
      </c>
    </row>
    <row r="99" spans="1:10" ht="30.75" customHeight="1">
      <c r="A99" s="494" t="s">
        <v>111</v>
      </c>
      <c r="B99" s="495"/>
      <c r="C99" s="495"/>
      <c r="D99" s="496"/>
      <c r="E99" s="413" t="s">
        <v>313</v>
      </c>
      <c r="F99" s="419"/>
      <c r="G99" s="37"/>
      <c r="H99" s="37"/>
      <c r="I99" s="207">
        <f>I100+I102</f>
        <v>87.60000000000001</v>
      </c>
      <c r="J99" s="207">
        <f>J100+J102</f>
        <v>87.60000000000001</v>
      </c>
    </row>
    <row r="100" spans="1:10" ht="27.75" customHeight="1">
      <c r="A100" s="494" t="s">
        <v>97</v>
      </c>
      <c r="B100" s="495"/>
      <c r="C100" s="495"/>
      <c r="D100" s="496"/>
      <c r="E100" s="413" t="s">
        <v>313</v>
      </c>
      <c r="F100" s="419"/>
      <c r="G100" s="37" t="s">
        <v>96</v>
      </c>
      <c r="H100" s="37"/>
      <c r="I100" s="207">
        <f>I101</f>
        <v>83.2</v>
      </c>
      <c r="J100" s="207">
        <f>J101</f>
        <v>83.2</v>
      </c>
    </row>
    <row r="101" spans="1:10" s="9" customFormat="1" ht="12.75">
      <c r="A101" s="461" t="s">
        <v>56</v>
      </c>
      <c r="B101" s="462"/>
      <c r="C101" s="462"/>
      <c r="D101" s="463"/>
      <c r="E101" s="413" t="s">
        <v>313</v>
      </c>
      <c r="F101" s="419"/>
      <c r="G101" s="37" t="s">
        <v>96</v>
      </c>
      <c r="H101" s="37" t="s">
        <v>86</v>
      </c>
      <c r="I101" s="207">
        <v>83.2</v>
      </c>
      <c r="J101" s="224">
        <v>83.2</v>
      </c>
    </row>
    <row r="102" spans="1:10" s="9" customFormat="1" ht="12.75">
      <c r="A102" s="494" t="s">
        <v>99</v>
      </c>
      <c r="B102" s="495"/>
      <c r="C102" s="495"/>
      <c r="D102" s="496"/>
      <c r="E102" s="413" t="s">
        <v>313</v>
      </c>
      <c r="F102" s="419"/>
      <c r="G102" s="37" t="s">
        <v>98</v>
      </c>
      <c r="H102" s="37"/>
      <c r="I102" s="207">
        <f>I103</f>
        <v>4.4</v>
      </c>
      <c r="J102" s="207">
        <f>J103</f>
        <v>4.4</v>
      </c>
    </row>
    <row r="103" spans="1:10" s="9" customFormat="1" ht="12.75">
      <c r="A103" s="461" t="s">
        <v>56</v>
      </c>
      <c r="B103" s="462"/>
      <c r="C103" s="462"/>
      <c r="D103" s="463"/>
      <c r="E103" s="413" t="s">
        <v>313</v>
      </c>
      <c r="F103" s="419"/>
      <c r="G103" s="37" t="s">
        <v>98</v>
      </c>
      <c r="H103" s="37" t="s">
        <v>86</v>
      </c>
      <c r="I103" s="207">
        <v>4.4</v>
      </c>
      <c r="J103" s="224">
        <v>4.4</v>
      </c>
    </row>
    <row r="104" spans="1:10" s="9" customFormat="1" ht="63" customHeight="1">
      <c r="A104" s="525" t="s">
        <v>314</v>
      </c>
      <c r="B104" s="511"/>
      <c r="C104" s="511"/>
      <c r="D104" s="512"/>
      <c r="E104" s="413" t="s">
        <v>315</v>
      </c>
      <c r="F104" s="419"/>
      <c r="G104" s="37"/>
      <c r="H104" s="37"/>
      <c r="I104" s="207">
        <v>0.7</v>
      </c>
      <c r="J104" s="224">
        <v>0.7</v>
      </c>
    </row>
    <row r="105" spans="1:10" s="9" customFormat="1" ht="20.25" customHeight="1">
      <c r="A105" s="494" t="s">
        <v>99</v>
      </c>
      <c r="B105" s="495"/>
      <c r="C105" s="495"/>
      <c r="D105" s="496"/>
      <c r="E105" s="413" t="s">
        <v>315</v>
      </c>
      <c r="F105" s="419"/>
      <c r="G105" s="37" t="s">
        <v>98</v>
      </c>
      <c r="H105" s="37"/>
      <c r="I105" s="207">
        <v>0.7</v>
      </c>
      <c r="J105" s="224">
        <v>0.7</v>
      </c>
    </row>
    <row r="106" spans="1:10" ht="21" customHeight="1">
      <c r="A106" s="491" t="s">
        <v>316</v>
      </c>
      <c r="B106" s="505"/>
      <c r="C106" s="505"/>
      <c r="D106" s="506"/>
      <c r="E106" s="413" t="s">
        <v>315</v>
      </c>
      <c r="F106" s="419"/>
      <c r="G106" s="37" t="s">
        <v>98</v>
      </c>
      <c r="H106" s="37" t="s">
        <v>281</v>
      </c>
      <c r="I106" s="207">
        <v>0.7</v>
      </c>
      <c r="J106" s="225">
        <v>0.7</v>
      </c>
    </row>
    <row r="107" spans="1:10" ht="30.75" customHeight="1" hidden="1">
      <c r="A107" s="491" t="s">
        <v>314</v>
      </c>
      <c r="B107" s="492"/>
      <c r="C107" s="492"/>
      <c r="D107" s="493"/>
      <c r="E107" s="413" t="s">
        <v>315</v>
      </c>
      <c r="F107" s="419"/>
      <c r="G107" s="37"/>
      <c r="H107" s="37"/>
      <c r="I107" s="207">
        <f>I108</f>
        <v>0.7</v>
      </c>
      <c r="J107" s="225"/>
    </row>
    <row r="108" spans="1:10" ht="13.5" customHeight="1" hidden="1">
      <c r="A108" s="491" t="s">
        <v>99</v>
      </c>
      <c r="B108" s="492"/>
      <c r="C108" s="492"/>
      <c r="D108" s="493"/>
      <c r="E108" s="413" t="s">
        <v>315</v>
      </c>
      <c r="F108" s="419"/>
      <c r="G108" s="37" t="s">
        <v>98</v>
      </c>
      <c r="H108" s="37"/>
      <c r="I108" s="207">
        <f>I109</f>
        <v>0.7</v>
      </c>
      <c r="J108" s="225"/>
    </row>
    <row r="109" spans="1:10" ht="12.75" customHeight="1" hidden="1">
      <c r="A109" s="491" t="s">
        <v>316</v>
      </c>
      <c r="B109" s="492"/>
      <c r="C109" s="492"/>
      <c r="D109" s="493"/>
      <c r="E109" s="413" t="s">
        <v>315</v>
      </c>
      <c r="F109" s="419"/>
      <c r="G109" s="37" t="s">
        <v>98</v>
      </c>
      <c r="H109" s="37" t="s">
        <v>281</v>
      </c>
      <c r="I109" s="207">
        <v>0.7</v>
      </c>
      <c r="J109" s="225"/>
    </row>
    <row r="110" spans="1:10" ht="12.75" customHeight="1" hidden="1">
      <c r="A110" s="216" t="s">
        <v>341</v>
      </c>
      <c r="B110" s="217"/>
      <c r="C110" s="218"/>
      <c r="D110" s="219"/>
      <c r="E110" s="481" t="s">
        <v>305</v>
      </c>
      <c r="F110" s="483"/>
      <c r="G110" s="34"/>
      <c r="H110" s="34"/>
      <c r="I110" s="206">
        <f>I112</f>
        <v>1.2</v>
      </c>
      <c r="J110" s="225"/>
    </row>
    <row r="111" spans="1:10" ht="12.75" customHeight="1">
      <c r="A111" s="374" t="s">
        <v>341</v>
      </c>
      <c r="B111" s="375"/>
      <c r="C111" s="375"/>
      <c r="D111" s="376"/>
      <c r="E111" s="481" t="s">
        <v>305</v>
      </c>
      <c r="F111" s="483"/>
      <c r="G111" s="34"/>
      <c r="H111" s="34"/>
      <c r="I111" s="206">
        <f aca="true" t="shared" si="7" ref="I111:J113">I112</f>
        <v>1.2</v>
      </c>
      <c r="J111" s="206">
        <f t="shared" si="7"/>
        <v>0.8</v>
      </c>
    </row>
    <row r="112" spans="1:10" ht="12.75">
      <c r="A112" s="494" t="s">
        <v>109</v>
      </c>
      <c r="B112" s="495"/>
      <c r="C112" s="495"/>
      <c r="D112" s="496"/>
      <c r="E112" s="413" t="s">
        <v>305</v>
      </c>
      <c r="F112" s="419"/>
      <c r="G112" s="37"/>
      <c r="H112" s="37"/>
      <c r="I112" s="207">
        <f t="shared" si="7"/>
        <v>1.2</v>
      </c>
      <c r="J112" s="207">
        <f t="shared" si="7"/>
        <v>0.8</v>
      </c>
    </row>
    <row r="113" spans="1:10" ht="12.75">
      <c r="A113" s="494" t="s">
        <v>109</v>
      </c>
      <c r="B113" s="495"/>
      <c r="C113" s="495"/>
      <c r="D113" s="496"/>
      <c r="E113" s="413" t="s">
        <v>305</v>
      </c>
      <c r="F113" s="419"/>
      <c r="G113" s="37" t="s">
        <v>112</v>
      </c>
      <c r="H113" s="37"/>
      <c r="I113" s="207">
        <f t="shared" si="7"/>
        <v>1.2</v>
      </c>
      <c r="J113" s="207">
        <f t="shared" si="7"/>
        <v>0.8</v>
      </c>
    </row>
    <row r="114" spans="1:10" ht="12.75">
      <c r="A114" s="491" t="s">
        <v>106</v>
      </c>
      <c r="B114" s="492"/>
      <c r="C114" s="492"/>
      <c r="D114" s="493"/>
      <c r="E114" s="413" t="s">
        <v>305</v>
      </c>
      <c r="F114" s="419"/>
      <c r="G114" s="37" t="s">
        <v>112</v>
      </c>
      <c r="H114" s="37" t="s">
        <v>110</v>
      </c>
      <c r="I114" s="207">
        <v>1.2</v>
      </c>
      <c r="J114" s="225">
        <v>0.8</v>
      </c>
    </row>
    <row r="115" spans="1:10" ht="12.75">
      <c r="A115" s="507" t="s">
        <v>317</v>
      </c>
      <c r="B115" s="508"/>
      <c r="C115" s="508"/>
      <c r="D115" s="509"/>
      <c r="E115" s="481" t="s">
        <v>318</v>
      </c>
      <c r="F115" s="483"/>
      <c r="G115" s="34"/>
      <c r="H115" s="34"/>
      <c r="I115" s="206">
        <f aca="true" t="shared" si="8" ref="I115:J117">I116</f>
        <v>162.7</v>
      </c>
      <c r="J115" s="206">
        <f t="shared" si="8"/>
        <v>162.7</v>
      </c>
    </row>
    <row r="116" spans="1:10" ht="12.75">
      <c r="A116" s="525" t="s">
        <v>319</v>
      </c>
      <c r="B116" s="511"/>
      <c r="C116" s="511"/>
      <c r="D116" s="512"/>
      <c r="E116" s="413" t="s">
        <v>320</v>
      </c>
      <c r="F116" s="419"/>
      <c r="G116" s="37"/>
      <c r="H116" s="37"/>
      <c r="I116" s="207">
        <f t="shared" si="8"/>
        <v>162.7</v>
      </c>
      <c r="J116" s="207">
        <f t="shared" si="8"/>
        <v>162.7</v>
      </c>
    </row>
    <row r="117" spans="1:10" ht="12.75">
      <c r="A117" s="530" t="s">
        <v>102</v>
      </c>
      <c r="B117" s="530"/>
      <c r="C117" s="530"/>
      <c r="D117" s="530"/>
      <c r="E117" s="413" t="s">
        <v>320</v>
      </c>
      <c r="F117" s="419"/>
      <c r="G117" s="37" t="s">
        <v>30</v>
      </c>
      <c r="H117" s="37"/>
      <c r="I117" s="207">
        <f t="shared" si="8"/>
        <v>162.7</v>
      </c>
      <c r="J117" s="207">
        <f t="shared" si="8"/>
        <v>162.7</v>
      </c>
    </row>
    <row r="118" spans="1:10" ht="12.75">
      <c r="A118" s="426" t="s">
        <v>70</v>
      </c>
      <c r="B118" s="426"/>
      <c r="C118" s="426"/>
      <c r="D118" s="426"/>
      <c r="E118" s="413" t="s">
        <v>320</v>
      </c>
      <c r="F118" s="419"/>
      <c r="G118" s="37" t="s">
        <v>30</v>
      </c>
      <c r="H118" s="37" t="s">
        <v>90</v>
      </c>
      <c r="I118" s="207">
        <v>162.7</v>
      </c>
      <c r="J118" s="225">
        <v>162.7</v>
      </c>
    </row>
    <row r="119" spans="1:10" ht="12.75">
      <c r="A119" s="531" t="s">
        <v>321</v>
      </c>
      <c r="B119" s="532"/>
      <c r="C119" s="532"/>
      <c r="D119" s="533"/>
      <c r="E119" s="481" t="s">
        <v>322</v>
      </c>
      <c r="F119" s="483"/>
      <c r="G119" s="34"/>
      <c r="H119" s="34"/>
      <c r="I119" s="206">
        <f>I120+I127+I131+I138+I149</f>
        <v>10204.5</v>
      </c>
      <c r="J119" s="206">
        <f>J120+J127+J131+J138+J149</f>
        <v>10855.6</v>
      </c>
    </row>
    <row r="120" spans="1:10" ht="12.75">
      <c r="A120" s="531" t="s">
        <v>323</v>
      </c>
      <c r="B120" s="532"/>
      <c r="C120" s="532"/>
      <c r="D120" s="533"/>
      <c r="E120" s="481" t="s">
        <v>324</v>
      </c>
      <c r="F120" s="483"/>
      <c r="G120" s="34"/>
      <c r="H120" s="34"/>
      <c r="I120" s="206">
        <f aca="true" t="shared" si="9" ref="I120:J122">I121</f>
        <v>3472.3</v>
      </c>
      <c r="J120" s="206">
        <f t="shared" si="9"/>
        <v>3696.2</v>
      </c>
    </row>
    <row r="121" spans="1:10" ht="12.75">
      <c r="A121" s="527" t="s">
        <v>325</v>
      </c>
      <c r="B121" s="528"/>
      <c r="C121" s="528"/>
      <c r="D121" s="529"/>
      <c r="E121" s="413" t="s">
        <v>326</v>
      </c>
      <c r="F121" s="419"/>
      <c r="G121" s="37"/>
      <c r="H121" s="37"/>
      <c r="I121" s="207">
        <f t="shared" si="9"/>
        <v>3472.3</v>
      </c>
      <c r="J121" s="207">
        <f t="shared" si="9"/>
        <v>3696.2</v>
      </c>
    </row>
    <row r="122" spans="1:10" ht="19.5" customHeight="1">
      <c r="A122" s="494" t="s">
        <v>99</v>
      </c>
      <c r="B122" s="495"/>
      <c r="C122" s="495"/>
      <c r="D122" s="496"/>
      <c r="E122" s="413" t="s">
        <v>326</v>
      </c>
      <c r="F122" s="419"/>
      <c r="G122" s="37" t="s">
        <v>98</v>
      </c>
      <c r="H122" s="37"/>
      <c r="I122" s="207">
        <f t="shared" si="9"/>
        <v>3472.3</v>
      </c>
      <c r="J122" s="207">
        <f t="shared" si="9"/>
        <v>3696.2</v>
      </c>
    </row>
    <row r="123" spans="1:10" ht="12.75">
      <c r="A123" s="371" t="s">
        <v>327</v>
      </c>
      <c r="B123" s="372"/>
      <c r="C123" s="372"/>
      <c r="D123" s="373"/>
      <c r="E123" s="413" t="s">
        <v>326</v>
      </c>
      <c r="F123" s="419"/>
      <c r="G123" s="37" t="s">
        <v>98</v>
      </c>
      <c r="H123" s="37" t="s">
        <v>95</v>
      </c>
      <c r="I123" s="207">
        <v>3472.3</v>
      </c>
      <c r="J123" s="225">
        <v>3696.2</v>
      </c>
    </row>
    <row r="124" spans="1:10" ht="31.5" customHeight="1">
      <c r="A124" s="497" t="s">
        <v>374</v>
      </c>
      <c r="B124" s="498"/>
      <c r="C124" s="498"/>
      <c r="D124" s="499"/>
      <c r="E124" s="481" t="s">
        <v>375</v>
      </c>
      <c r="F124" s="483"/>
      <c r="G124" s="37"/>
      <c r="H124" s="37"/>
      <c r="I124" s="206">
        <f>I126</f>
        <v>0</v>
      </c>
      <c r="J124" s="206">
        <f>J126</f>
        <v>0</v>
      </c>
    </row>
    <row r="125" spans="1:10" ht="36" customHeight="1">
      <c r="A125" s="491" t="s">
        <v>376</v>
      </c>
      <c r="B125" s="505"/>
      <c r="C125" s="505"/>
      <c r="D125" s="506"/>
      <c r="E125" s="413" t="s">
        <v>414</v>
      </c>
      <c r="F125" s="419"/>
      <c r="G125" s="37"/>
      <c r="H125" s="37"/>
      <c r="I125" s="207">
        <v>0</v>
      </c>
      <c r="J125" s="261">
        <v>0</v>
      </c>
    </row>
    <row r="126" spans="1:10" ht="39" customHeight="1">
      <c r="A126" s="491" t="s">
        <v>376</v>
      </c>
      <c r="B126" s="505"/>
      <c r="C126" s="505"/>
      <c r="D126" s="506"/>
      <c r="E126" s="413" t="s">
        <v>414</v>
      </c>
      <c r="F126" s="419"/>
      <c r="G126" s="37" t="s">
        <v>98</v>
      </c>
      <c r="H126" s="37" t="s">
        <v>355</v>
      </c>
      <c r="I126" s="207">
        <v>0</v>
      </c>
      <c r="J126" s="261">
        <v>0</v>
      </c>
    </row>
    <row r="127" spans="1:10" ht="21" customHeight="1">
      <c r="A127" s="497" t="s">
        <v>377</v>
      </c>
      <c r="B127" s="498"/>
      <c r="C127" s="498"/>
      <c r="D127" s="499"/>
      <c r="E127" s="481" t="s">
        <v>379</v>
      </c>
      <c r="F127" s="483"/>
      <c r="G127" s="37"/>
      <c r="H127" s="37"/>
      <c r="I127" s="206">
        <f>I128</f>
        <v>1300</v>
      </c>
      <c r="J127" s="206">
        <f>J128</f>
        <v>1300</v>
      </c>
    </row>
    <row r="128" spans="1:10" ht="12.75">
      <c r="A128" s="491" t="s">
        <v>325</v>
      </c>
      <c r="B128" s="492"/>
      <c r="C128" s="492"/>
      <c r="D128" s="493"/>
      <c r="E128" s="413" t="s">
        <v>380</v>
      </c>
      <c r="F128" s="419"/>
      <c r="G128" s="37"/>
      <c r="H128" s="37"/>
      <c r="I128" s="207">
        <f>I130</f>
        <v>1300</v>
      </c>
      <c r="J128" s="207">
        <f>J130</f>
        <v>1300</v>
      </c>
    </row>
    <row r="129" spans="1:10" ht="12.75">
      <c r="A129" s="491" t="s">
        <v>99</v>
      </c>
      <c r="B129" s="492"/>
      <c r="C129" s="492"/>
      <c r="D129" s="493"/>
      <c r="E129" s="413" t="s">
        <v>380</v>
      </c>
      <c r="F129" s="419"/>
      <c r="G129" s="37"/>
      <c r="H129" s="37"/>
      <c r="I129" s="207">
        <f>I130</f>
        <v>1300</v>
      </c>
      <c r="J129" s="207">
        <f>J130</f>
        <v>1300</v>
      </c>
    </row>
    <row r="130" spans="1:10" ht="12.75" customHeight="1">
      <c r="A130" s="491" t="s">
        <v>378</v>
      </c>
      <c r="B130" s="492"/>
      <c r="C130" s="492"/>
      <c r="D130" s="493"/>
      <c r="E130" s="413" t="s">
        <v>380</v>
      </c>
      <c r="F130" s="419"/>
      <c r="G130" s="37" t="s">
        <v>98</v>
      </c>
      <c r="H130" s="37" t="s">
        <v>84</v>
      </c>
      <c r="I130" s="207">
        <v>1300</v>
      </c>
      <c r="J130" s="257">
        <v>1300</v>
      </c>
    </row>
    <row r="131" spans="1:10" ht="12.75">
      <c r="A131" s="497" t="s">
        <v>328</v>
      </c>
      <c r="B131" s="498"/>
      <c r="C131" s="498"/>
      <c r="D131" s="499"/>
      <c r="E131" s="481" t="s">
        <v>329</v>
      </c>
      <c r="F131" s="483"/>
      <c r="G131" s="37"/>
      <c r="H131" s="37"/>
      <c r="I131" s="206">
        <f>I132+I135</f>
        <v>3056.2</v>
      </c>
      <c r="J131" s="206">
        <f>J132+J135</f>
        <v>3578.3</v>
      </c>
    </row>
    <row r="132" spans="1:10" ht="12.75">
      <c r="A132" s="491" t="s">
        <v>325</v>
      </c>
      <c r="B132" s="492"/>
      <c r="C132" s="492"/>
      <c r="D132" s="493"/>
      <c r="E132" s="413" t="s">
        <v>330</v>
      </c>
      <c r="F132" s="419"/>
      <c r="G132" s="37"/>
      <c r="H132" s="37"/>
      <c r="I132" s="207">
        <f>I133</f>
        <v>1936.8</v>
      </c>
      <c r="J132" s="207">
        <f>J133</f>
        <v>2458.9</v>
      </c>
    </row>
    <row r="133" spans="1:10" ht="17.25" customHeight="1">
      <c r="A133" s="491" t="s">
        <v>99</v>
      </c>
      <c r="B133" s="492"/>
      <c r="C133" s="492"/>
      <c r="D133" s="493"/>
      <c r="E133" s="413" t="s">
        <v>330</v>
      </c>
      <c r="F133" s="419"/>
      <c r="G133" s="37" t="s">
        <v>98</v>
      </c>
      <c r="H133" s="37"/>
      <c r="I133" s="207">
        <f>I134</f>
        <v>1936.8</v>
      </c>
      <c r="J133" s="257">
        <f>J134</f>
        <v>2458.9</v>
      </c>
    </row>
    <row r="134" spans="1:10" ht="15.75" customHeight="1">
      <c r="A134" s="491" t="s">
        <v>37</v>
      </c>
      <c r="B134" s="492"/>
      <c r="C134" s="492"/>
      <c r="D134" s="493"/>
      <c r="E134" s="413" t="s">
        <v>330</v>
      </c>
      <c r="F134" s="419"/>
      <c r="G134" s="37" t="s">
        <v>98</v>
      </c>
      <c r="H134" s="37" t="s">
        <v>85</v>
      </c>
      <c r="I134" s="207">
        <v>1936.8</v>
      </c>
      <c r="J134" s="257">
        <v>2458.9</v>
      </c>
    </row>
    <row r="135" spans="1:10" ht="24" customHeight="1">
      <c r="A135" s="497" t="s">
        <v>481</v>
      </c>
      <c r="B135" s="498"/>
      <c r="C135" s="498"/>
      <c r="D135" s="499"/>
      <c r="E135" s="481" t="s">
        <v>479</v>
      </c>
      <c r="F135" s="483"/>
      <c r="G135" s="34"/>
      <c r="H135" s="34"/>
      <c r="I135" s="342">
        <f>I136+I137</f>
        <v>1119.4</v>
      </c>
      <c r="J135" s="342">
        <f>J136+J137</f>
        <v>1119.4</v>
      </c>
    </row>
    <row r="136" spans="1:10" ht="15.75" customHeight="1">
      <c r="A136" s="491" t="s">
        <v>99</v>
      </c>
      <c r="B136" s="492"/>
      <c r="C136" s="492"/>
      <c r="D136" s="493"/>
      <c r="E136" s="413" t="s">
        <v>479</v>
      </c>
      <c r="F136" s="419"/>
      <c r="G136" s="37"/>
      <c r="H136" s="37"/>
      <c r="I136" s="207">
        <v>1063.4</v>
      </c>
      <c r="J136" s="257">
        <v>1063.4</v>
      </c>
    </row>
    <row r="137" spans="1:10" ht="15.75" customHeight="1">
      <c r="A137" s="491" t="s">
        <v>37</v>
      </c>
      <c r="B137" s="492"/>
      <c r="C137" s="492"/>
      <c r="D137" s="493"/>
      <c r="E137" s="413" t="s">
        <v>479</v>
      </c>
      <c r="F137" s="419"/>
      <c r="G137" s="37"/>
      <c r="H137" s="37"/>
      <c r="I137" s="207">
        <v>56</v>
      </c>
      <c r="J137" s="257">
        <v>56</v>
      </c>
    </row>
    <row r="138" spans="1:10" s="4" customFormat="1" ht="12.75">
      <c r="A138" s="458" t="s">
        <v>381</v>
      </c>
      <c r="B138" s="459"/>
      <c r="C138" s="459"/>
      <c r="D138" s="460"/>
      <c r="E138" s="481" t="s">
        <v>331</v>
      </c>
      <c r="F138" s="483"/>
      <c r="G138" s="34"/>
      <c r="H138" s="35"/>
      <c r="I138" s="206">
        <f>I139</f>
        <v>2226</v>
      </c>
      <c r="J138" s="206">
        <f>J139</f>
        <v>2206.1</v>
      </c>
    </row>
    <row r="139" spans="1:10" s="4" customFormat="1" ht="30" customHeight="1">
      <c r="A139" s="519" t="s">
        <v>332</v>
      </c>
      <c r="B139" s="520"/>
      <c r="C139" s="520"/>
      <c r="D139" s="521"/>
      <c r="E139" s="427" t="s">
        <v>333</v>
      </c>
      <c r="F139" s="429"/>
      <c r="G139" s="220"/>
      <c r="H139" s="78"/>
      <c r="I139" s="221">
        <f>I140+I147</f>
        <v>2226</v>
      </c>
      <c r="J139" s="221">
        <f>J140+J147</f>
        <v>2206.1</v>
      </c>
    </row>
    <row r="140" spans="1:10" ht="54" customHeight="1">
      <c r="A140" s="494" t="s">
        <v>97</v>
      </c>
      <c r="B140" s="495"/>
      <c r="C140" s="495"/>
      <c r="D140" s="496"/>
      <c r="E140" s="427" t="s">
        <v>333</v>
      </c>
      <c r="F140" s="429"/>
      <c r="G140" s="37" t="s">
        <v>96</v>
      </c>
      <c r="H140" s="37"/>
      <c r="I140" s="215">
        <f>I146</f>
        <v>1982</v>
      </c>
      <c r="J140" s="215">
        <f>J146</f>
        <v>1982.1</v>
      </c>
    </row>
    <row r="141" spans="1:10" ht="12.75" customHeight="1" hidden="1">
      <c r="A141" s="510" t="s">
        <v>3</v>
      </c>
      <c r="B141" s="505"/>
      <c r="C141" s="505"/>
      <c r="D141" s="506"/>
      <c r="E141" s="427" t="s">
        <v>333</v>
      </c>
      <c r="F141" s="429"/>
      <c r="G141" s="37" t="s">
        <v>96</v>
      </c>
      <c r="H141" s="37" t="s">
        <v>88</v>
      </c>
      <c r="I141" s="215">
        <v>970</v>
      </c>
      <c r="J141" s="5"/>
    </row>
    <row r="142" spans="1:10" ht="12.75" customHeight="1" hidden="1">
      <c r="A142" s="494" t="s">
        <v>99</v>
      </c>
      <c r="B142" s="495"/>
      <c r="C142" s="495"/>
      <c r="D142" s="496"/>
      <c r="E142" s="427" t="s">
        <v>333</v>
      </c>
      <c r="F142" s="429"/>
      <c r="G142" s="37" t="s">
        <v>98</v>
      </c>
      <c r="H142" s="37"/>
      <c r="I142" s="215">
        <f>I143</f>
        <v>254</v>
      </c>
      <c r="J142" s="5"/>
    </row>
    <row r="143" spans="1:10" ht="12.75" customHeight="1" hidden="1">
      <c r="A143" s="510" t="s">
        <v>3</v>
      </c>
      <c r="B143" s="505"/>
      <c r="C143" s="505"/>
      <c r="D143" s="506"/>
      <c r="E143" s="427" t="s">
        <v>333</v>
      </c>
      <c r="F143" s="429"/>
      <c r="G143" s="37" t="s">
        <v>98</v>
      </c>
      <c r="H143" s="37" t="s">
        <v>88</v>
      </c>
      <c r="I143" s="215">
        <v>254</v>
      </c>
      <c r="J143" s="5"/>
    </row>
    <row r="144" spans="1:10" ht="12.75" customHeight="1" hidden="1">
      <c r="A144" s="507" t="s">
        <v>382</v>
      </c>
      <c r="B144" s="508"/>
      <c r="C144" s="508"/>
      <c r="D144" s="509"/>
      <c r="E144" s="481" t="s">
        <v>294</v>
      </c>
      <c r="F144" s="483"/>
      <c r="G144" s="34"/>
      <c r="H144" s="34"/>
      <c r="I144" s="206">
        <f>I145</f>
        <v>236.7</v>
      </c>
      <c r="J144" s="5"/>
    </row>
    <row r="145" spans="1:10" ht="12.75" customHeight="1" hidden="1">
      <c r="A145" s="526" t="s">
        <v>357</v>
      </c>
      <c r="B145" s="520"/>
      <c r="C145" s="520"/>
      <c r="D145" s="521"/>
      <c r="E145" s="413" t="s">
        <v>383</v>
      </c>
      <c r="F145" s="419"/>
      <c r="G145" s="37" t="s">
        <v>384</v>
      </c>
      <c r="H145" s="37" t="s">
        <v>358</v>
      </c>
      <c r="I145" s="207">
        <v>236.7</v>
      </c>
      <c r="J145" s="5"/>
    </row>
    <row r="146" spans="1:10" ht="12.75" customHeight="1">
      <c r="A146" s="494" t="s">
        <v>3</v>
      </c>
      <c r="B146" s="495"/>
      <c r="C146" s="495"/>
      <c r="D146" s="496"/>
      <c r="E146" s="413" t="s">
        <v>333</v>
      </c>
      <c r="F146" s="419"/>
      <c r="G146" s="37" t="s">
        <v>96</v>
      </c>
      <c r="H146" s="37" t="s">
        <v>88</v>
      </c>
      <c r="I146" s="207">
        <v>1982</v>
      </c>
      <c r="J146" s="257">
        <v>1982.1</v>
      </c>
    </row>
    <row r="147" spans="1:10" ht="12.75" customHeight="1">
      <c r="A147" s="491" t="s">
        <v>99</v>
      </c>
      <c r="B147" s="492"/>
      <c r="C147" s="492"/>
      <c r="D147" s="493"/>
      <c r="E147" s="413" t="s">
        <v>333</v>
      </c>
      <c r="F147" s="419"/>
      <c r="G147" s="37"/>
      <c r="H147" s="37"/>
      <c r="I147" s="207">
        <f>I148</f>
        <v>244</v>
      </c>
      <c r="J147" s="257">
        <f>J148</f>
        <v>224</v>
      </c>
    </row>
    <row r="148" spans="1:10" ht="12.75" customHeight="1">
      <c r="A148" s="494" t="s">
        <v>3</v>
      </c>
      <c r="B148" s="495"/>
      <c r="C148" s="495"/>
      <c r="D148" s="496"/>
      <c r="E148" s="413" t="s">
        <v>333</v>
      </c>
      <c r="F148" s="419"/>
      <c r="G148" s="37" t="s">
        <v>98</v>
      </c>
      <c r="H148" s="37" t="s">
        <v>88</v>
      </c>
      <c r="I148" s="207">
        <v>244</v>
      </c>
      <c r="J148" s="257">
        <v>224</v>
      </c>
    </row>
    <row r="149" spans="1:10" ht="18" customHeight="1">
      <c r="A149" s="507" t="s">
        <v>385</v>
      </c>
      <c r="B149" s="508"/>
      <c r="C149" s="508"/>
      <c r="D149" s="509"/>
      <c r="E149" s="481" t="s">
        <v>386</v>
      </c>
      <c r="F149" s="483"/>
      <c r="G149" s="37"/>
      <c r="H149" s="37"/>
      <c r="I149" s="206">
        <f aca="true" t="shared" si="10" ref="I149:J151">I150</f>
        <v>150</v>
      </c>
      <c r="J149" s="206">
        <f t="shared" si="10"/>
        <v>75</v>
      </c>
    </row>
    <row r="150" spans="1:10" ht="18.75" customHeight="1">
      <c r="A150" s="491" t="s">
        <v>387</v>
      </c>
      <c r="B150" s="505"/>
      <c r="C150" s="505"/>
      <c r="D150" s="506"/>
      <c r="E150" s="413" t="s">
        <v>388</v>
      </c>
      <c r="F150" s="419"/>
      <c r="G150" s="196"/>
      <c r="H150" s="196"/>
      <c r="I150" s="222">
        <f t="shared" si="10"/>
        <v>150</v>
      </c>
      <c r="J150" s="222">
        <f t="shared" si="10"/>
        <v>75</v>
      </c>
    </row>
    <row r="151" spans="1:10" ht="24" customHeight="1">
      <c r="A151" s="519" t="s">
        <v>332</v>
      </c>
      <c r="B151" s="520"/>
      <c r="C151" s="520"/>
      <c r="D151" s="521"/>
      <c r="E151" s="413" t="s">
        <v>388</v>
      </c>
      <c r="F151" s="419"/>
      <c r="G151" s="196"/>
      <c r="H151" s="196"/>
      <c r="I151" s="222">
        <f t="shared" si="10"/>
        <v>150</v>
      </c>
      <c r="J151" s="222">
        <f t="shared" si="10"/>
        <v>75</v>
      </c>
    </row>
    <row r="152" spans="1:10" ht="18" customHeight="1">
      <c r="A152" s="494" t="s">
        <v>99</v>
      </c>
      <c r="B152" s="495"/>
      <c r="C152" s="495"/>
      <c r="D152" s="496"/>
      <c r="E152" s="413" t="s">
        <v>388</v>
      </c>
      <c r="F152" s="419"/>
      <c r="G152" s="37" t="s">
        <v>98</v>
      </c>
      <c r="H152" s="37"/>
      <c r="I152" s="222">
        <f>I153</f>
        <v>150</v>
      </c>
      <c r="J152" s="222">
        <f>J153</f>
        <v>75</v>
      </c>
    </row>
    <row r="153" spans="1:10" ht="18" customHeight="1">
      <c r="A153" s="491" t="s">
        <v>389</v>
      </c>
      <c r="B153" s="505"/>
      <c r="C153" s="505"/>
      <c r="D153" s="506"/>
      <c r="E153" s="413" t="s">
        <v>388</v>
      </c>
      <c r="F153" s="419"/>
      <c r="G153" s="37" t="s">
        <v>98</v>
      </c>
      <c r="H153" s="37" t="s">
        <v>361</v>
      </c>
      <c r="I153" s="222">
        <v>150</v>
      </c>
      <c r="J153" s="222">
        <v>75</v>
      </c>
    </row>
    <row r="154" spans="1:10" ht="18" customHeight="1">
      <c r="A154" s="507" t="s">
        <v>382</v>
      </c>
      <c r="B154" s="508"/>
      <c r="C154" s="508"/>
      <c r="D154" s="509"/>
      <c r="E154" s="481" t="s">
        <v>294</v>
      </c>
      <c r="F154" s="483"/>
      <c r="G154" s="34"/>
      <c r="H154" s="34"/>
      <c r="I154" s="206">
        <f>I155</f>
        <v>136.4</v>
      </c>
      <c r="J154" s="206">
        <f>J155</f>
        <v>136.4</v>
      </c>
    </row>
    <row r="155" spans="1:10" ht="18" customHeight="1">
      <c r="A155" s="494" t="s">
        <v>357</v>
      </c>
      <c r="B155" s="495"/>
      <c r="C155" s="495"/>
      <c r="D155" s="496"/>
      <c r="E155" s="413" t="s">
        <v>383</v>
      </c>
      <c r="F155" s="419"/>
      <c r="G155" s="37" t="s">
        <v>384</v>
      </c>
      <c r="H155" s="37" t="s">
        <v>358</v>
      </c>
      <c r="I155" s="207">
        <v>136.4</v>
      </c>
      <c r="J155" s="207">
        <v>136.4</v>
      </c>
    </row>
    <row r="156" spans="1:10" ht="15" customHeight="1">
      <c r="A156" s="494" t="s">
        <v>63</v>
      </c>
      <c r="B156" s="495"/>
      <c r="C156" s="495"/>
      <c r="D156" s="496"/>
      <c r="E156" s="413"/>
      <c r="F156" s="419"/>
      <c r="G156" s="37"/>
      <c r="H156" s="37"/>
      <c r="I156" s="207">
        <f>I50+I45+I40+I35+I30</f>
        <v>23130.600000000002</v>
      </c>
      <c r="J156" s="207">
        <f>J50+J45+J40+J35+J30</f>
        <v>23307.600000000002</v>
      </c>
    </row>
    <row r="157" spans="1:10" ht="15" customHeight="1">
      <c r="A157" s="293"/>
      <c r="B157" s="294"/>
      <c r="C157" s="294"/>
      <c r="D157" s="294"/>
      <c r="E157" s="77"/>
      <c r="F157" s="77"/>
      <c r="G157" s="77"/>
      <c r="H157" s="77"/>
      <c r="I157" s="67"/>
      <c r="J157" s="1"/>
    </row>
    <row r="158" ht="18" customHeight="1"/>
    <row r="159" ht="38.25" customHeight="1"/>
    <row r="160" ht="15" customHeight="1"/>
    <row r="161" ht="67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spans="1:8" ht="13.5" customHeight="1">
      <c r="A169" s="56"/>
      <c r="B169" s="56"/>
      <c r="C169" s="56"/>
      <c r="D169" s="77"/>
      <c r="E169" s="77"/>
      <c r="F169" s="51"/>
      <c r="G169" s="77"/>
      <c r="H169" s="67"/>
    </row>
    <row r="170" spans="1:8" ht="13.5" customHeight="1">
      <c r="A170" s="56"/>
      <c r="B170" s="56"/>
      <c r="C170" s="56"/>
      <c r="D170" s="77"/>
      <c r="E170" s="77"/>
      <c r="F170" s="51"/>
      <c r="G170" s="77"/>
      <c r="H170" s="67"/>
    </row>
    <row r="171" spans="1:8" ht="13.5" customHeight="1">
      <c r="A171" s="56"/>
      <c r="B171" s="56"/>
      <c r="C171" s="56"/>
      <c r="D171" s="77"/>
      <c r="E171" s="77"/>
      <c r="F171" s="51"/>
      <c r="G171" s="77"/>
      <c r="H171" s="67"/>
    </row>
    <row r="172" spans="1:8" ht="13.5" customHeight="1">
      <c r="A172" s="56"/>
      <c r="B172" s="56"/>
      <c r="C172" s="56"/>
      <c r="D172" s="77"/>
      <c r="E172" s="77"/>
      <c r="F172" s="51"/>
      <c r="G172" s="77"/>
      <c r="H172" s="67"/>
    </row>
    <row r="173" spans="1:8" ht="13.5" customHeight="1">
      <c r="A173" s="56"/>
      <c r="B173" s="56"/>
      <c r="C173" s="56"/>
      <c r="D173" s="77"/>
      <c r="E173" s="77"/>
      <c r="F173" s="51"/>
      <c r="G173" s="77"/>
      <c r="H173" s="67"/>
    </row>
    <row r="174" spans="1:8" ht="13.5" customHeight="1">
      <c r="A174" s="56"/>
      <c r="B174" s="56"/>
      <c r="C174" s="56"/>
      <c r="D174" s="77"/>
      <c r="E174" s="77"/>
      <c r="F174" s="51"/>
      <c r="G174" s="77"/>
      <c r="H174" s="67"/>
    </row>
    <row r="175" spans="1:8" ht="13.5" customHeight="1">
      <c r="A175" s="56"/>
      <c r="B175" s="56"/>
      <c r="C175" s="56"/>
      <c r="D175" s="77"/>
      <c r="E175" s="77"/>
      <c r="F175" s="51"/>
      <c r="G175" s="77"/>
      <c r="H175" s="67"/>
    </row>
    <row r="176" spans="1:8" ht="13.5" customHeight="1">
      <c r="A176" s="56"/>
      <c r="B176" s="56"/>
      <c r="C176" s="56"/>
      <c r="D176" s="77"/>
      <c r="E176" s="77"/>
      <c r="F176" s="51"/>
      <c r="G176" s="77"/>
      <c r="H176" s="67"/>
    </row>
    <row r="177" spans="1:8" ht="13.5" customHeight="1">
      <c r="A177" s="56"/>
      <c r="B177" s="56"/>
      <c r="C177" s="56"/>
      <c r="D177" s="77"/>
      <c r="E177" s="77"/>
      <c r="F177" s="51"/>
      <c r="G177" s="77"/>
      <c r="H177" s="67"/>
    </row>
    <row r="178" spans="1:8" ht="13.5" customHeight="1">
      <c r="A178" s="56"/>
      <c r="B178" s="56"/>
      <c r="C178" s="56"/>
      <c r="D178" s="77"/>
      <c r="E178" s="77"/>
      <c r="F178" s="51"/>
      <c r="G178" s="77"/>
      <c r="H178" s="67"/>
    </row>
    <row r="179" spans="1:8" ht="13.5" customHeight="1">
      <c r="A179" s="56"/>
      <c r="B179" s="56"/>
      <c r="C179" s="56"/>
      <c r="D179" s="77"/>
      <c r="E179" s="77"/>
      <c r="F179" s="51"/>
      <c r="G179" s="77"/>
      <c r="H179" s="67"/>
    </row>
    <row r="180" spans="1:8" ht="13.5" customHeight="1">
      <c r="A180" s="56"/>
      <c r="B180" s="56"/>
      <c r="C180" s="56"/>
      <c r="D180" s="77"/>
      <c r="E180" s="77"/>
      <c r="F180" s="51"/>
      <c r="G180" s="77"/>
      <c r="H180" s="67"/>
    </row>
    <row r="181" spans="1:8" ht="13.5" customHeight="1">
      <c r="A181" s="56"/>
      <c r="B181" s="56"/>
      <c r="C181" s="56"/>
      <c r="D181" s="77"/>
      <c r="E181" s="77"/>
      <c r="F181" s="51"/>
      <c r="G181" s="77"/>
      <c r="H181" s="67"/>
    </row>
    <row r="182" spans="1:8" ht="13.5" customHeight="1">
      <c r="A182" s="56"/>
      <c r="B182" s="56"/>
      <c r="C182" s="56"/>
      <c r="D182" s="77"/>
      <c r="E182" s="77"/>
      <c r="F182" s="51"/>
      <c r="G182" s="77"/>
      <c r="H182" s="67"/>
    </row>
    <row r="183" spans="1:8" ht="13.5" customHeight="1">
      <c r="A183" s="56"/>
      <c r="B183" s="56"/>
      <c r="C183" s="56"/>
      <c r="D183" s="77"/>
      <c r="E183" s="77"/>
      <c r="F183" s="51"/>
      <c r="G183" s="77"/>
      <c r="H183" s="67"/>
    </row>
    <row r="184" spans="1:8" ht="13.5" customHeight="1">
      <c r="A184" s="56"/>
      <c r="B184" s="56"/>
      <c r="C184" s="56"/>
      <c r="D184" s="77"/>
      <c r="E184" s="77"/>
      <c r="F184" s="51"/>
      <c r="G184" s="77"/>
      <c r="H184" s="67"/>
    </row>
    <row r="185" spans="1:8" ht="13.5" customHeight="1">
      <c r="A185" s="56"/>
      <c r="B185" s="56"/>
      <c r="C185" s="56"/>
      <c r="D185" s="77"/>
      <c r="E185" s="77"/>
      <c r="F185" s="51"/>
      <c r="G185" s="77"/>
      <c r="H185" s="67"/>
    </row>
    <row r="186" spans="1:8" ht="13.5" customHeight="1">
      <c r="A186" s="56"/>
      <c r="B186" s="56"/>
      <c r="C186" s="56"/>
      <c r="D186" s="77"/>
      <c r="E186" s="77"/>
      <c r="F186" s="51"/>
      <c r="G186" s="77"/>
      <c r="H186" s="67"/>
    </row>
    <row r="187" spans="1:8" ht="13.5" customHeight="1">
      <c r="A187" s="56"/>
      <c r="B187" s="56"/>
      <c r="C187" s="56"/>
      <c r="D187" s="77"/>
      <c r="E187" s="77"/>
      <c r="F187" s="51"/>
      <c r="G187" s="77"/>
      <c r="H187" s="67"/>
    </row>
    <row r="188" spans="1:8" ht="13.5" customHeight="1">
      <c r="A188" s="56"/>
      <c r="B188" s="56"/>
      <c r="C188" s="56"/>
      <c r="D188" s="77"/>
      <c r="E188" s="77"/>
      <c r="F188" s="51"/>
      <c r="G188" s="77"/>
      <c r="H188" s="67"/>
    </row>
    <row r="189" spans="1:8" ht="13.5" customHeight="1">
      <c r="A189" s="56"/>
      <c r="B189" s="56"/>
      <c r="C189" s="56"/>
      <c r="D189" s="77"/>
      <c r="E189" s="77"/>
      <c r="F189" s="51"/>
      <c r="G189" s="77"/>
      <c r="H189" s="67"/>
    </row>
    <row r="190" spans="1:8" ht="13.5" customHeight="1">
      <c r="A190" s="56"/>
      <c r="B190" s="56"/>
      <c r="C190" s="56"/>
      <c r="D190" s="77"/>
      <c r="E190" s="77"/>
      <c r="F190" s="51"/>
      <c r="G190" s="77"/>
      <c r="H190" s="67"/>
    </row>
    <row r="191" spans="1:8" ht="13.5" customHeight="1">
      <c r="A191" s="56"/>
      <c r="B191" s="56"/>
      <c r="C191" s="56"/>
      <c r="D191" s="77"/>
      <c r="E191" s="77"/>
      <c r="F191" s="51"/>
      <c r="G191" s="77"/>
      <c r="H191" s="67"/>
    </row>
    <row r="192" spans="1:8" ht="13.5" customHeight="1">
      <c r="A192" s="56"/>
      <c r="B192" s="56"/>
      <c r="C192" s="56"/>
      <c r="D192" s="77"/>
      <c r="E192" s="77"/>
      <c r="F192" s="51"/>
      <c r="G192" s="77"/>
      <c r="H192" s="67"/>
    </row>
    <row r="193" spans="1:8" ht="13.5" customHeight="1">
      <c r="A193" s="56"/>
      <c r="B193" s="56"/>
      <c r="C193" s="56"/>
      <c r="D193" s="77"/>
      <c r="E193" s="77"/>
      <c r="F193" s="51"/>
      <c r="G193" s="77"/>
      <c r="H193" s="67"/>
    </row>
    <row r="194" spans="1:8" ht="13.5" customHeight="1">
      <c r="A194" s="56"/>
      <c r="B194" s="56"/>
      <c r="C194" s="56"/>
      <c r="D194" s="77"/>
      <c r="E194" s="77"/>
      <c r="F194" s="51"/>
      <c r="G194" s="77"/>
      <c r="H194" s="67"/>
    </row>
    <row r="195" spans="1:8" ht="13.5" customHeight="1">
      <c r="A195" s="56"/>
      <c r="B195" s="56"/>
      <c r="C195" s="56"/>
      <c r="D195" s="77"/>
      <c r="E195" s="77"/>
      <c r="F195" s="51"/>
      <c r="G195" s="77"/>
      <c r="H195" s="67"/>
    </row>
    <row r="196" spans="1:8" ht="13.5" customHeight="1">
      <c r="A196" s="56"/>
      <c r="B196" s="56"/>
      <c r="C196" s="56"/>
      <c r="D196" s="77"/>
      <c r="E196" s="77"/>
      <c r="F196" s="51"/>
      <c r="G196" s="77"/>
      <c r="H196" s="67"/>
    </row>
    <row r="197" spans="1:8" ht="13.5" customHeight="1">
      <c r="A197" s="56"/>
      <c r="B197" s="56"/>
      <c r="C197" s="56"/>
      <c r="D197" s="77"/>
      <c r="E197" s="77"/>
      <c r="F197" s="51"/>
      <c r="G197" s="77"/>
      <c r="H197" s="67"/>
    </row>
    <row r="198" spans="1:8" ht="13.5" customHeight="1">
      <c r="A198" s="56"/>
      <c r="B198" s="56"/>
      <c r="C198" s="56"/>
      <c r="D198" s="77"/>
      <c r="E198" s="77"/>
      <c r="F198" s="51"/>
      <c r="G198" s="77"/>
      <c r="H198" s="67"/>
    </row>
    <row r="199" spans="1:8" ht="13.5" customHeight="1">
      <c r="A199" s="56"/>
      <c r="B199" s="56"/>
      <c r="C199" s="56"/>
      <c r="D199" s="77"/>
      <c r="E199" s="77"/>
      <c r="F199" s="51"/>
      <c r="G199" s="77"/>
      <c r="H199" s="67"/>
    </row>
  </sheetData>
  <sheetProtection/>
  <mergeCells count="296">
    <mergeCell ref="A35:D35"/>
    <mergeCell ref="E35:F35"/>
    <mergeCell ref="A38:D38"/>
    <mergeCell ref="A37:D37"/>
    <mergeCell ref="E38:F38"/>
    <mergeCell ref="E37:F37"/>
    <mergeCell ref="A36:D36"/>
    <mergeCell ref="E36:F36"/>
    <mergeCell ref="A41:D41"/>
    <mergeCell ref="E41:F41"/>
    <mergeCell ref="A40:D40"/>
    <mergeCell ref="E40:F40"/>
    <mergeCell ref="A39:D39"/>
    <mergeCell ref="E39:F39"/>
    <mergeCell ref="A44:D44"/>
    <mergeCell ref="E44:F44"/>
    <mergeCell ref="A43:D43"/>
    <mergeCell ref="E43:F43"/>
    <mergeCell ref="A42:D42"/>
    <mergeCell ref="E42:F42"/>
    <mergeCell ref="E135:F135"/>
    <mergeCell ref="A136:D136"/>
    <mergeCell ref="E136:F136"/>
    <mergeCell ref="A34:D34"/>
    <mergeCell ref="E34:F34"/>
    <mergeCell ref="A30:D30"/>
    <mergeCell ref="E30:F30"/>
    <mergeCell ref="A33:D33"/>
    <mergeCell ref="E33:F33"/>
    <mergeCell ref="A32:D32"/>
    <mergeCell ref="E32:F32"/>
    <mergeCell ref="A31:D31"/>
    <mergeCell ref="E31:F31"/>
    <mergeCell ref="I10:J10"/>
    <mergeCell ref="A6:I9"/>
    <mergeCell ref="A119:D119"/>
    <mergeCell ref="E119:F119"/>
    <mergeCell ref="A66:D66"/>
    <mergeCell ref="A67:D67"/>
    <mergeCell ref="A12:D12"/>
    <mergeCell ref="E12:F12"/>
    <mergeCell ref="E50:F50"/>
    <mergeCell ref="A51:D51"/>
    <mergeCell ref="E51:F51"/>
    <mergeCell ref="A52:D52"/>
    <mergeCell ref="E52:F52"/>
    <mergeCell ref="A50:D50"/>
    <mergeCell ref="A13:D13"/>
    <mergeCell ref="E13:F13"/>
    <mergeCell ref="A18:D18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E66:F66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E77:F77"/>
    <mergeCell ref="A78:D78"/>
    <mergeCell ref="E78:F78"/>
    <mergeCell ref="A79:D79"/>
    <mergeCell ref="E79:F79"/>
    <mergeCell ref="A80:D80"/>
    <mergeCell ref="E80:F80"/>
    <mergeCell ref="A77:D77"/>
    <mergeCell ref="A81:D81"/>
    <mergeCell ref="E81:F81"/>
    <mergeCell ref="A82:D82"/>
    <mergeCell ref="E82:F82"/>
    <mergeCell ref="A83:D83"/>
    <mergeCell ref="E83:F83"/>
    <mergeCell ref="E84:F84"/>
    <mergeCell ref="A85:D85"/>
    <mergeCell ref="E85:F85"/>
    <mergeCell ref="A84:D84"/>
    <mergeCell ref="A86:D86"/>
    <mergeCell ref="E86:F86"/>
    <mergeCell ref="A92:D92"/>
    <mergeCell ref="E92:F92"/>
    <mergeCell ref="A87:D87"/>
    <mergeCell ref="E87:F87"/>
    <mergeCell ref="A88:D88"/>
    <mergeCell ref="E88:F88"/>
    <mergeCell ref="A89:D89"/>
    <mergeCell ref="E89:F89"/>
    <mergeCell ref="E104:F104"/>
    <mergeCell ref="A105:D105"/>
    <mergeCell ref="A99:D99"/>
    <mergeCell ref="E99:F99"/>
    <mergeCell ref="A100:D100"/>
    <mergeCell ref="E100:F100"/>
    <mergeCell ref="A101:D101"/>
    <mergeCell ref="E101:F101"/>
    <mergeCell ref="A116:D116"/>
    <mergeCell ref="A113:D113"/>
    <mergeCell ref="E116:F116"/>
    <mergeCell ref="A123:D123"/>
    <mergeCell ref="E123:F123"/>
    <mergeCell ref="A102:D102"/>
    <mergeCell ref="E102:F102"/>
    <mergeCell ref="A103:D103"/>
    <mergeCell ref="E103:F103"/>
    <mergeCell ref="A104:D104"/>
    <mergeCell ref="E110:F110"/>
    <mergeCell ref="A120:D120"/>
    <mergeCell ref="E105:F105"/>
    <mergeCell ref="A106:D106"/>
    <mergeCell ref="E148:F148"/>
    <mergeCell ref="A146:D146"/>
    <mergeCell ref="E146:F146"/>
    <mergeCell ref="A147:D147"/>
    <mergeCell ref="E147:F147"/>
    <mergeCell ref="E113:F113"/>
    <mergeCell ref="E106:F106"/>
    <mergeCell ref="A107:D107"/>
    <mergeCell ref="E107:F107"/>
    <mergeCell ref="A108:D108"/>
    <mergeCell ref="E108:F108"/>
    <mergeCell ref="E109:F109"/>
    <mergeCell ref="E120:F120"/>
    <mergeCell ref="A121:D121"/>
    <mergeCell ref="E121:F121"/>
    <mergeCell ref="A117:D117"/>
    <mergeCell ref="E117:F117"/>
    <mergeCell ref="A124:D124"/>
    <mergeCell ref="E124:F124"/>
    <mergeCell ref="A122:D122"/>
    <mergeCell ref="E122:F122"/>
    <mergeCell ref="G1:I1"/>
    <mergeCell ref="E2:I2"/>
    <mergeCell ref="E3:I3"/>
    <mergeCell ref="E5:I5"/>
    <mergeCell ref="A118:D118"/>
    <mergeCell ref="E118:F118"/>
    <mergeCell ref="A115:D115"/>
    <mergeCell ref="E115:F115"/>
    <mergeCell ref="I11:J11"/>
    <mergeCell ref="A93:D93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E142:F142"/>
    <mergeCell ref="A134:D134"/>
    <mergeCell ref="E134:F134"/>
    <mergeCell ref="A138:D138"/>
    <mergeCell ref="E138:F138"/>
    <mergeCell ref="A139:D139"/>
    <mergeCell ref="E139:F139"/>
    <mergeCell ref="A137:D137"/>
    <mergeCell ref="E137:F137"/>
    <mergeCell ref="A135:D135"/>
    <mergeCell ref="A144:D144"/>
    <mergeCell ref="E144:F144"/>
    <mergeCell ref="A145:D145"/>
    <mergeCell ref="E145:F145"/>
    <mergeCell ref="A148:D148"/>
    <mergeCell ref="A140:D140"/>
    <mergeCell ref="E140:F140"/>
    <mergeCell ref="A141:D141"/>
    <mergeCell ref="E141:F141"/>
    <mergeCell ref="A142:D142"/>
    <mergeCell ref="E93:F93"/>
    <mergeCell ref="A94:D94"/>
    <mergeCell ref="E94:F94"/>
    <mergeCell ref="A95:D95"/>
    <mergeCell ref="A90:D90"/>
    <mergeCell ref="E90:F90"/>
    <mergeCell ref="A91:D91"/>
    <mergeCell ref="E91:F91"/>
    <mergeCell ref="A156:D156"/>
    <mergeCell ref="E156:F156"/>
    <mergeCell ref="A149:D149"/>
    <mergeCell ref="E149:F149"/>
    <mergeCell ref="A150:D150"/>
    <mergeCell ref="E150:F150"/>
    <mergeCell ref="A151:D151"/>
    <mergeCell ref="E151:F151"/>
    <mergeCell ref="A153:D153"/>
    <mergeCell ref="E153:F153"/>
    <mergeCell ref="A143:D143"/>
    <mergeCell ref="E143:F143"/>
    <mergeCell ref="E95:F95"/>
    <mergeCell ref="A96:D96"/>
    <mergeCell ref="E96:F96"/>
    <mergeCell ref="A97:D97"/>
    <mergeCell ref="E97:F97"/>
    <mergeCell ref="A111:D111"/>
    <mergeCell ref="E111:F111"/>
    <mergeCell ref="A98:D98"/>
    <mergeCell ref="A154:D154"/>
    <mergeCell ref="E154:F154"/>
    <mergeCell ref="A152:D152"/>
    <mergeCell ref="E152:F152"/>
    <mergeCell ref="A25:D25"/>
    <mergeCell ref="E25:F25"/>
    <mergeCell ref="A29:D29"/>
    <mergeCell ref="A49:D49"/>
    <mergeCell ref="E29:F29"/>
    <mergeCell ref="E49:F49"/>
    <mergeCell ref="E98:F98"/>
    <mergeCell ref="A109:D109"/>
    <mergeCell ref="A114:D114"/>
    <mergeCell ref="E114:F114"/>
    <mergeCell ref="A19:D19"/>
    <mergeCell ref="E19:F19"/>
    <mergeCell ref="A112:D112"/>
    <mergeCell ref="E112:F112"/>
    <mergeCell ref="A20:D20"/>
    <mergeCell ref="A21:D21"/>
    <mergeCell ref="E18:F18"/>
    <mergeCell ref="A17:D17"/>
    <mergeCell ref="E17:F17"/>
    <mergeCell ref="A14:D14"/>
    <mergeCell ref="E14:F14"/>
    <mergeCell ref="A16:D16"/>
    <mergeCell ref="E16:F16"/>
    <mergeCell ref="A15:D15"/>
    <mergeCell ref="E15:F15"/>
    <mergeCell ref="A23:D23"/>
    <mergeCell ref="E20:F20"/>
    <mergeCell ref="E21:F21"/>
    <mergeCell ref="E23:F23"/>
    <mergeCell ref="A22:D22"/>
    <mergeCell ref="E22:F22"/>
    <mergeCell ref="A24:D24"/>
    <mergeCell ref="E24:F24"/>
    <mergeCell ref="A26:D26"/>
    <mergeCell ref="A27:D27"/>
    <mergeCell ref="A28:D28"/>
    <mergeCell ref="E26:F26"/>
    <mergeCell ref="E27:F27"/>
    <mergeCell ref="E28:F28"/>
    <mergeCell ref="A48:D48"/>
    <mergeCell ref="E48:F48"/>
    <mergeCell ref="A155:D155"/>
    <mergeCell ref="E155:F155"/>
    <mergeCell ref="A45:D45"/>
    <mergeCell ref="A46:D46"/>
    <mergeCell ref="A47:D47"/>
    <mergeCell ref="E45:F45"/>
    <mergeCell ref="E46:F46"/>
    <mergeCell ref="E47:F47"/>
  </mergeCells>
  <printOptions/>
  <pageMargins left="0.7086614173228347" right="0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0"/>
  <sheetViews>
    <sheetView view="pageBreakPreview" zoomScaleSheetLayoutView="100" zoomScalePageLayoutView="0" workbookViewId="0" topLeftCell="A149">
      <selection activeCell="I45" sqref="I45"/>
    </sheetView>
  </sheetViews>
  <sheetFormatPr defaultColWidth="9.140625" defaultRowHeight="12.75"/>
  <cols>
    <col min="3" max="3" width="35.140625" style="0" customWidth="1"/>
    <col min="4" max="4" width="10.57421875" style="0" customWidth="1"/>
    <col min="5" max="5" width="6.421875" style="0" customWidth="1"/>
    <col min="6" max="6" width="7.28125" style="0" customWidth="1"/>
    <col min="7" max="7" width="6.57421875" style="0" customWidth="1"/>
    <col min="8" max="8" width="10.140625" style="0" customWidth="1"/>
    <col min="9" max="9" width="12.8515625" style="0" customWidth="1"/>
    <col min="10" max="10" width="10.8515625" style="0" customWidth="1"/>
  </cols>
  <sheetData>
    <row r="1" spans="7:11" ht="12.75">
      <c r="G1" s="470" t="s">
        <v>103</v>
      </c>
      <c r="H1" s="470"/>
      <c r="I1" s="470"/>
      <c r="J1" s="223"/>
      <c r="K1" s="223"/>
    </row>
    <row r="2" spans="5:9" ht="12.75">
      <c r="E2" s="358" t="s">
        <v>363</v>
      </c>
      <c r="F2" s="470"/>
      <c r="G2" s="470"/>
      <c r="H2" s="470"/>
      <c r="I2" s="470"/>
    </row>
    <row r="3" spans="5:9" ht="12.75">
      <c r="E3" s="358" t="s">
        <v>400</v>
      </c>
      <c r="F3" s="470"/>
      <c r="G3" s="470"/>
      <c r="H3" s="470"/>
      <c r="I3" s="470"/>
    </row>
    <row r="4" spans="5:9" ht="12.75">
      <c r="E4" s="358" t="s">
        <v>405</v>
      </c>
      <c r="F4" s="470"/>
      <c r="G4" s="470"/>
      <c r="H4" s="470"/>
      <c r="I4" s="470"/>
    </row>
    <row r="5" spans="5:9" ht="12.75">
      <c r="E5" s="357" t="s">
        <v>544</v>
      </c>
      <c r="F5" s="354"/>
      <c r="G5" s="354"/>
      <c r="H5" s="354"/>
      <c r="I5" s="354"/>
    </row>
    <row r="6" spans="1:10" ht="12.75" customHeight="1">
      <c r="A6" s="570" t="s">
        <v>539</v>
      </c>
      <c r="B6" s="570"/>
      <c r="C6" s="570"/>
      <c r="D6" s="570"/>
      <c r="E6" s="570"/>
      <c r="F6" s="570"/>
      <c r="G6" s="570"/>
      <c r="H6" s="570"/>
      <c r="I6" s="570"/>
      <c r="J6" s="16"/>
    </row>
    <row r="7" spans="1:10" ht="12.75" customHeight="1">
      <c r="A7" s="570"/>
      <c r="B7" s="570"/>
      <c r="C7" s="570"/>
      <c r="D7" s="570"/>
      <c r="E7" s="570"/>
      <c r="F7" s="570"/>
      <c r="G7" s="570"/>
      <c r="H7" s="570"/>
      <c r="I7" s="570"/>
      <c r="J7" s="16"/>
    </row>
    <row r="8" spans="1:10" ht="12.75" customHeight="1">
      <c r="A8" s="570"/>
      <c r="B8" s="570"/>
      <c r="C8" s="570"/>
      <c r="D8" s="570"/>
      <c r="E8" s="570"/>
      <c r="F8" s="570"/>
      <c r="G8" s="570"/>
      <c r="H8" s="570"/>
      <c r="I8" s="570"/>
      <c r="J8" s="16"/>
    </row>
    <row r="9" spans="1:10" ht="33.75" customHeight="1">
      <c r="A9" s="570"/>
      <c r="B9" s="570"/>
      <c r="C9" s="570"/>
      <c r="D9" s="570"/>
      <c r="E9" s="570"/>
      <c r="F9" s="570"/>
      <c r="G9" s="570"/>
      <c r="H9" s="570"/>
      <c r="I9" s="570"/>
      <c r="J9" s="16"/>
    </row>
    <row r="10" spans="5:9" ht="12.75">
      <c r="E10" s="15"/>
      <c r="F10" s="15"/>
      <c r="G10" s="15"/>
      <c r="H10" s="15"/>
      <c r="I10" s="15"/>
    </row>
    <row r="11" ht="12.75">
      <c r="I11" s="11" t="s">
        <v>58</v>
      </c>
    </row>
    <row r="12" spans="1:9" ht="41.25" customHeight="1">
      <c r="A12" s="380" t="s">
        <v>7</v>
      </c>
      <c r="B12" s="561"/>
      <c r="C12" s="561"/>
      <c r="D12" s="562"/>
      <c r="E12" s="553" t="s">
        <v>282</v>
      </c>
      <c r="F12" s="553"/>
      <c r="G12" s="41" t="s">
        <v>283</v>
      </c>
      <c r="H12" s="41" t="s">
        <v>284</v>
      </c>
      <c r="I12" s="205" t="s">
        <v>21</v>
      </c>
    </row>
    <row r="13" spans="1:9" ht="23.25" customHeight="1">
      <c r="A13" s="565"/>
      <c r="B13" s="566"/>
      <c r="C13" s="566"/>
      <c r="D13" s="567"/>
      <c r="E13" s="563"/>
      <c r="F13" s="564"/>
      <c r="G13" s="41"/>
      <c r="H13" s="41"/>
      <c r="I13" s="299">
        <f>I14+I27+I35+I45+I50+I55+I60+I65</f>
        <v>108424.9</v>
      </c>
    </row>
    <row r="14" spans="1:9" ht="27" customHeight="1">
      <c r="A14" s="458" t="s">
        <v>422</v>
      </c>
      <c r="B14" s="459"/>
      <c r="C14" s="459"/>
      <c r="D14" s="460"/>
      <c r="E14" s="481" t="s">
        <v>286</v>
      </c>
      <c r="F14" s="483"/>
      <c r="G14" s="41"/>
      <c r="H14" s="41"/>
      <c r="I14" s="299">
        <f>I15</f>
        <v>83411.8</v>
      </c>
    </row>
    <row r="15" spans="1:9" ht="54.75" customHeight="1">
      <c r="A15" s="458" t="s">
        <v>423</v>
      </c>
      <c r="B15" s="459"/>
      <c r="C15" s="459"/>
      <c r="D15" s="460"/>
      <c r="E15" s="500">
        <v>9930000000</v>
      </c>
      <c r="F15" s="501"/>
      <c r="G15" s="41"/>
      <c r="H15" s="41"/>
      <c r="I15" s="299">
        <f>I16</f>
        <v>83411.8</v>
      </c>
    </row>
    <row r="16" spans="1:9" ht="51" customHeight="1">
      <c r="A16" s="497" t="s">
        <v>428</v>
      </c>
      <c r="B16" s="498"/>
      <c r="C16" s="498"/>
      <c r="D16" s="499"/>
      <c r="E16" s="481" t="s">
        <v>324</v>
      </c>
      <c r="F16" s="483"/>
      <c r="G16" s="41"/>
      <c r="H16" s="41"/>
      <c r="I16" s="298">
        <f>I17</f>
        <v>83411.8</v>
      </c>
    </row>
    <row r="17" spans="1:9" ht="51" customHeight="1">
      <c r="A17" s="491" t="s">
        <v>436</v>
      </c>
      <c r="B17" s="505"/>
      <c r="C17" s="505"/>
      <c r="D17" s="506"/>
      <c r="E17" s="413" t="s">
        <v>412</v>
      </c>
      <c r="F17" s="419"/>
      <c r="G17" s="41"/>
      <c r="H17" s="41"/>
      <c r="I17" s="298">
        <f>I18+I20</f>
        <v>83411.8</v>
      </c>
    </row>
    <row r="18" spans="1:9" ht="32.25" customHeight="1">
      <c r="A18" s="491" t="s">
        <v>99</v>
      </c>
      <c r="B18" s="492"/>
      <c r="C18" s="492"/>
      <c r="D18" s="493"/>
      <c r="E18" s="413" t="s">
        <v>412</v>
      </c>
      <c r="F18" s="419"/>
      <c r="G18" s="41"/>
      <c r="H18" s="41"/>
      <c r="I18" s="298">
        <f>I19</f>
        <v>79241.3</v>
      </c>
    </row>
    <row r="19" spans="1:9" ht="30.75" customHeight="1">
      <c r="A19" s="491" t="s">
        <v>327</v>
      </c>
      <c r="B19" s="492"/>
      <c r="C19" s="492"/>
      <c r="D19" s="493"/>
      <c r="E19" s="413" t="s">
        <v>412</v>
      </c>
      <c r="F19" s="419"/>
      <c r="G19" s="41"/>
      <c r="H19" s="41"/>
      <c r="I19" s="298">
        <v>79241.3</v>
      </c>
    </row>
    <row r="20" spans="1:9" ht="29.25" customHeight="1">
      <c r="A20" s="491" t="s">
        <v>99</v>
      </c>
      <c r="B20" s="492"/>
      <c r="C20" s="492"/>
      <c r="D20" s="493"/>
      <c r="E20" s="413" t="s">
        <v>412</v>
      </c>
      <c r="F20" s="419"/>
      <c r="G20" s="41">
        <v>400</v>
      </c>
      <c r="H20" s="41"/>
      <c r="I20" s="298">
        <f>I21</f>
        <v>4170.5</v>
      </c>
    </row>
    <row r="21" spans="1:9" ht="19.5" customHeight="1">
      <c r="A21" s="491" t="s">
        <v>327</v>
      </c>
      <c r="B21" s="492"/>
      <c r="C21" s="492"/>
      <c r="D21" s="493"/>
      <c r="E21" s="413" t="s">
        <v>412</v>
      </c>
      <c r="F21" s="419"/>
      <c r="G21" s="41">
        <v>400</v>
      </c>
      <c r="H21" s="37" t="s">
        <v>95</v>
      </c>
      <c r="I21" s="298">
        <v>4170.5</v>
      </c>
    </row>
    <row r="22" spans="1:9" ht="27" customHeight="1">
      <c r="A22" s="497" t="s">
        <v>426</v>
      </c>
      <c r="B22" s="498"/>
      <c r="C22" s="498"/>
      <c r="D22" s="499"/>
      <c r="E22" s="481" t="s">
        <v>286</v>
      </c>
      <c r="F22" s="483"/>
      <c r="G22" s="41"/>
      <c r="H22" s="37"/>
      <c r="I22" s="299">
        <f>I24</f>
        <v>0</v>
      </c>
    </row>
    <row r="23" spans="1:9" ht="48.75" customHeight="1">
      <c r="A23" s="491" t="s">
        <v>428</v>
      </c>
      <c r="B23" s="492"/>
      <c r="C23" s="492"/>
      <c r="D23" s="493"/>
      <c r="E23" s="563">
        <v>9930000000</v>
      </c>
      <c r="F23" s="564"/>
      <c r="G23" s="41"/>
      <c r="H23" s="37"/>
      <c r="I23" s="299">
        <f>I24</f>
        <v>0</v>
      </c>
    </row>
    <row r="24" spans="1:9" ht="37.5" customHeight="1">
      <c r="A24" s="502" t="s">
        <v>323</v>
      </c>
      <c r="B24" s="503"/>
      <c r="C24" s="503"/>
      <c r="D24" s="504"/>
      <c r="E24" s="413" t="s">
        <v>324</v>
      </c>
      <c r="F24" s="419"/>
      <c r="G24" s="41"/>
      <c r="H24" s="37"/>
      <c r="I24" s="298">
        <f>I25</f>
        <v>0</v>
      </c>
    </row>
    <row r="25" spans="1:9" ht="19.5" customHeight="1">
      <c r="A25" s="491" t="s">
        <v>99</v>
      </c>
      <c r="B25" s="492"/>
      <c r="C25" s="492"/>
      <c r="D25" s="493"/>
      <c r="E25" s="413" t="s">
        <v>326</v>
      </c>
      <c r="F25" s="419"/>
      <c r="G25" s="41">
        <v>200</v>
      </c>
      <c r="H25" s="37"/>
      <c r="I25" s="298">
        <f>I26</f>
        <v>0</v>
      </c>
    </row>
    <row r="26" spans="1:9" ht="19.5" customHeight="1">
      <c r="A26" s="491" t="s">
        <v>327</v>
      </c>
      <c r="B26" s="492"/>
      <c r="C26" s="492"/>
      <c r="D26" s="493"/>
      <c r="E26" s="413" t="s">
        <v>326</v>
      </c>
      <c r="F26" s="419"/>
      <c r="G26" s="41">
        <v>200</v>
      </c>
      <c r="H26" s="37" t="s">
        <v>95</v>
      </c>
      <c r="I26" s="298">
        <v>0</v>
      </c>
    </row>
    <row r="27" spans="1:9" ht="30" customHeight="1">
      <c r="A27" s="497" t="s">
        <v>424</v>
      </c>
      <c r="B27" s="498"/>
      <c r="C27" s="498"/>
      <c r="D27" s="499"/>
      <c r="E27" s="481" t="s">
        <v>286</v>
      </c>
      <c r="F27" s="483"/>
      <c r="G27" s="41"/>
      <c r="H27" s="37"/>
      <c r="I27" s="299">
        <f>I28</f>
        <v>13306</v>
      </c>
    </row>
    <row r="28" spans="1:9" ht="45.75" customHeight="1">
      <c r="A28" s="497" t="s">
        <v>425</v>
      </c>
      <c r="B28" s="498"/>
      <c r="C28" s="498"/>
      <c r="D28" s="499"/>
      <c r="E28" s="500">
        <v>9930000000</v>
      </c>
      <c r="F28" s="501"/>
      <c r="G28" s="297"/>
      <c r="H28" s="34"/>
      <c r="I28" s="299">
        <f>I29</f>
        <v>13306</v>
      </c>
    </row>
    <row r="29" spans="1:9" ht="45.75" customHeight="1">
      <c r="A29" s="497" t="s">
        <v>428</v>
      </c>
      <c r="B29" s="498"/>
      <c r="C29" s="498"/>
      <c r="D29" s="499"/>
      <c r="E29" s="481" t="s">
        <v>379</v>
      </c>
      <c r="F29" s="483"/>
      <c r="G29" s="297"/>
      <c r="H29" s="34"/>
      <c r="I29" s="299">
        <f>I31+I33</f>
        <v>13306</v>
      </c>
    </row>
    <row r="30" spans="1:9" ht="52.5" customHeight="1">
      <c r="A30" s="491" t="s">
        <v>483</v>
      </c>
      <c r="B30" s="492"/>
      <c r="C30" s="492"/>
      <c r="D30" s="493"/>
      <c r="E30" s="413" t="s">
        <v>463</v>
      </c>
      <c r="F30" s="419"/>
      <c r="G30" s="297"/>
      <c r="H30" s="34"/>
      <c r="I30" s="299">
        <f>I31+I33</f>
        <v>13306</v>
      </c>
    </row>
    <row r="31" spans="1:9" ht="19.5" customHeight="1">
      <c r="A31" s="491" t="s">
        <v>99</v>
      </c>
      <c r="B31" s="492"/>
      <c r="C31" s="492"/>
      <c r="D31" s="493"/>
      <c r="E31" s="413" t="s">
        <v>463</v>
      </c>
      <c r="F31" s="419"/>
      <c r="G31" s="41">
        <v>200</v>
      </c>
      <c r="H31" s="37"/>
      <c r="I31" s="298">
        <f>I32</f>
        <v>12640.7</v>
      </c>
    </row>
    <row r="32" spans="1:9" ht="19.5" customHeight="1">
      <c r="A32" s="491" t="s">
        <v>378</v>
      </c>
      <c r="B32" s="492"/>
      <c r="C32" s="492"/>
      <c r="D32" s="493"/>
      <c r="E32" s="413" t="s">
        <v>463</v>
      </c>
      <c r="F32" s="419"/>
      <c r="G32" s="41">
        <v>200</v>
      </c>
      <c r="H32" s="37" t="s">
        <v>84</v>
      </c>
      <c r="I32" s="298">
        <v>12640.7</v>
      </c>
    </row>
    <row r="33" spans="1:9" ht="19.5" customHeight="1">
      <c r="A33" s="491" t="s">
        <v>99</v>
      </c>
      <c r="B33" s="492"/>
      <c r="C33" s="492"/>
      <c r="D33" s="493"/>
      <c r="E33" s="413" t="s">
        <v>463</v>
      </c>
      <c r="F33" s="419"/>
      <c r="G33" s="41">
        <v>200</v>
      </c>
      <c r="H33" s="37"/>
      <c r="I33" s="298">
        <f>I34</f>
        <v>665.3</v>
      </c>
    </row>
    <row r="34" spans="1:9" ht="19.5" customHeight="1">
      <c r="A34" s="491" t="s">
        <v>378</v>
      </c>
      <c r="B34" s="492"/>
      <c r="C34" s="492"/>
      <c r="D34" s="493"/>
      <c r="E34" s="413" t="s">
        <v>463</v>
      </c>
      <c r="F34" s="419"/>
      <c r="G34" s="41">
        <v>200</v>
      </c>
      <c r="H34" s="37" t="s">
        <v>84</v>
      </c>
      <c r="I34" s="298">
        <v>665.3</v>
      </c>
    </row>
    <row r="35" spans="1:9" ht="36" customHeight="1">
      <c r="A35" s="497" t="s">
        <v>464</v>
      </c>
      <c r="B35" s="498"/>
      <c r="C35" s="498"/>
      <c r="D35" s="499"/>
      <c r="E35" s="481" t="s">
        <v>286</v>
      </c>
      <c r="F35" s="483"/>
      <c r="G35" s="41"/>
      <c r="H35" s="37"/>
      <c r="I35" s="298">
        <f>I36</f>
        <v>3208</v>
      </c>
    </row>
    <row r="36" spans="1:9" ht="37.5" customHeight="1">
      <c r="A36" s="497" t="s">
        <v>465</v>
      </c>
      <c r="B36" s="498"/>
      <c r="C36" s="498"/>
      <c r="D36" s="499"/>
      <c r="E36" s="500">
        <v>9930000000</v>
      </c>
      <c r="F36" s="501"/>
      <c r="G36" s="41"/>
      <c r="H36" s="37"/>
      <c r="I36" s="298">
        <f>I37</f>
        <v>3208</v>
      </c>
    </row>
    <row r="37" spans="1:9" ht="52.5" customHeight="1">
      <c r="A37" s="497" t="s">
        <v>428</v>
      </c>
      <c r="B37" s="498"/>
      <c r="C37" s="498"/>
      <c r="D37" s="499"/>
      <c r="E37" s="481" t="s">
        <v>329</v>
      </c>
      <c r="F37" s="483"/>
      <c r="G37" s="41"/>
      <c r="H37" s="37"/>
      <c r="I37" s="298">
        <f>I38</f>
        <v>3208</v>
      </c>
    </row>
    <row r="38" spans="1:9" ht="42" customHeight="1">
      <c r="A38" s="491" t="s">
        <v>482</v>
      </c>
      <c r="B38" s="505"/>
      <c r="C38" s="505"/>
      <c r="D38" s="506"/>
      <c r="E38" s="481" t="s">
        <v>472</v>
      </c>
      <c r="F38" s="483"/>
      <c r="G38" s="41"/>
      <c r="H38" s="37"/>
      <c r="I38" s="298">
        <f>I39+I41+I43</f>
        <v>3208</v>
      </c>
    </row>
    <row r="39" spans="1:9" ht="19.5" customHeight="1">
      <c r="A39" s="491" t="s">
        <v>99</v>
      </c>
      <c r="B39" s="492"/>
      <c r="C39" s="492"/>
      <c r="D39" s="493"/>
      <c r="E39" s="481" t="s">
        <v>472</v>
      </c>
      <c r="F39" s="483"/>
      <c r="G39" s="41"/>
      <c r="H39" s="37"/>
      <c r="I39" s="298">
        <f>I40</f>
        <v>2567.4</v>
      </c>
    </row>
    <row r="40" spans="1:9" ht="19.5" customHeight="1">
      <c r="A40" s="491" t="s">
        <v>484</v>
      </c>
      <c r="B40" s="492"/>
      <c r="C40" s="492"/>
      <c r="D40" s="493"/>
      <c r="E40" s="481" t="s">
        <v>472</v>
      </c>
      <c r="F40" s="483"/>
      <c r="G40" s="41"/>
      <c r="H40" s="37"/>
      <c r="I40" s="298">
        <v>2567.4</v>
      </c>
    </row>
    <row r="41" spans="1:9" ht="19.5" customHeight="1">
      <c r="A41" s="491" t="s">
        <v>99</v>
      </c>
      <c r="B41" s="492"/>
      <c r="C41" s="492"/>
      <c r="D41" s="493"/>
      <c r="E41" s="481" t="s">
        <v>472</v>
      </c>
      <c r="F41" s="483"/>
      <c r="G41" s="41"/>
      <c r="H41" s="37"/>
      <c r="I41" s="298">
        <f>I42</f>
        <v>608.6</v>
      </c>
    </row>
    <row r="42" spans="1:9" ht="19.5" customHeight="1">
      <c r="A42" s="491" t="s">
        <v>37</v>
      </c>
      <c r="B42" s="492"/>
      <c r="C42" s="492"/>
      <c r="D42" s="493"/>
      <c r="E42" s="481" t="s">
        <v>472</v>
      </c>
      <c r="F42" s="483"/>
      <c r="G42" s="41"/>
      <c r="H42" s="37"/>
      <c r="I42" s="298">
        <v>608.6</v>
      </c>
    </row>
    <row r="43" spans="1:9" ht="19.5" customHeight="1">
      <c r="A43" s="491" t="s">
        <v>99</v>
      </c>
      <c r="B43" s="492"/>
      <c r="C43" s="492"/>
      <c r="D43" s="493"/>
      <c r="E43" s="481" t="s">
        <v>472</v>
      </c>
      <c r="F43" s="483"/>
      <c r="G43" s="41"/>
      <c r="H43" s="37"/>
      <c r="I43" s="298">
        <f>I44</f>
        <v>32</v>
      </c>
    </row>
    <row r="44" spans="1:9" ht="19.5" customHeight="1">
      <c r="A44" s="491" t="s">
        <v>37</v>
      </c>
      <c r="B44" s="492"/>
      <c r="C44" s="492"/>
      <c r="D44" s="493"/>
      <c r="E44" s="481" t="s">
        <v>472</v>
      </c>
      <c r="F44" s="483"/>
      <c r="G44" s="41">
        <v>200</v>
      </c>
      <c r="H44" s="37" t="s">
        <v>85</v>
      </c>
      <c r="I44" s="298">
        <v>32</v>
      </c>
    </row>
    <row r="45" spans="1:9" ht="44.25" customHeight="1">
      <c r="A45" s="497" t="s">
        <v>530</v>
      </c>
      <c r="B45" s="498"/>
      <c r="C45" s="498"/>
      <c r="D45" s="499"/>
      <c r="E45" s="481" t="s">
        <v>286</v>
      </c>
      <c r="F45" s="483"/>
      <c r="G45" s="41"/>
      <c r="H45" s="37"/>
      <c r="I45" s="299">
        <f>I46</f>
        <v>150</v>
      </c>
    </row>
    <row r="46" spans="1:9" ht="39" customHeight="1">
      <c r="A46" s="497" t="s">
        <v>531</v>
      </c>
      <c r="B46" s="498"/>
      <c r="C46" s="498"/>
      <c r="D46" s="499"/>
      <c r="E46" s="500">
        <v>9930000000</v>
      </c>
      <c r="F46" s="501"/>
      <c r="G46" s="41"/>
      <c r="H46" s="37"/>
      <c r="I46" s="299">
        <f>I47</f>
        <v>150</v>
      </c>
    </row>
    <row r="47" spans="1:9" ht="53.25" customHeight="1">
      <c r="A47" s="497" t="s">
        <v>428</v>
      </c>
      <c r="B47" s="498"/>
      <c r="C47" s="498"/>
      <c r="D47" s="499"/>
      <c r="E47" s="481" t="s">
        <v>329</v>
      </c>
      <c r="F47" s="483"/>
      <c r="G47" s="41"/>
      <c r="H47" s="37"/>
      <c r="I47" s="299">
        <f>I48</f>
        <v>150</v>
      </c>
    </row>
    <row r="48" spans="1:9" ht="19.5" customHeight="1">
      <c r="A48" s="491" t="s">
        <v>99</v>
      </c>
      <c r="B48" s="492"/>
      <c r="C48" s="492"/>
      <c r="D48" s="493"/>
      <c r="E48" s="413" t="s">
        <v>330</v>
      </c>
      <c r="F48" s="419"/>
      <c r="G48" s="41">
        <v>200</v>
      </c>
      <c r="H48" s="37"/>
      <c r="I48" s="298">
        <f>I49</f>
        <v>150</v>
      </c>
    </row>
    <row r="49" spans="1:9" ht="19.5" customHeight="1">
      <c r="A49" s="491" t="s">
        <v>37</v>
      </c>
      <c r="B49" s="492"/>
      <c r="C49" s="492"/>
      <c r="D49" s="493"/>
      <c r="E49" s="413" t="s">
        <v>330</v>
      </c>
      <c r="F49" s="419"/>
      <c r="G49" s="41">
        <v>200</v>
      </c>
      <c r="H49" s="37" t="s">
        <v>85</v>
      </c>
      <c r="I49" s="298">
        <v>150</v>
      </c>
    </row>
    <row r="50" spans="1:9" ht="43.5" customHeight="1">
      <c r="A50" s="497" t="s">
        <v>532</v>
      </c>
      <c r="B50" s="498"/>
      <c r="C50" s="498"/>
      <c r="D50" s="499"/>
      <c r="E50" s="481" t="s">
        <v>286</v>
      </c>
      <c r="F50" s="483"/>
      <c r="G50" s="41"/>
      <c r="H50" s="37"/>
      <c r="I50" s="299">
        <f>I51</f>
        <v>53.2</v>
      </c>
    </row>
    <row r="51" spans="1:9" ht="23.25" customHeight="1">
      <c r="A51" s="497" t="s">
        <v>533</v>
      </c>
      <c r="B51" s="498"/>
      <c r="C51" s="498"/>
      <c r="D51" s="499"/>
      <c r="E51" s="500">
        <v>9930000000</v>
      </c>
      <c r="F51" s="501"/>
      <c r="G51" s="41"/>
      <c r="H51" s="37"/>
      <c r="I51" s="299">
        <f>I52</f>
        <v>53.2</v>
      </c>
    </row>
    <row r="52" spans="1:9" ht="52.5" customHeight="1">
      <c r="A52" s="497" t="s">
        <v>428</v>
      </c>
      <c r="B52" s="498"/>
      <c r="C52" s="498"/>
      <c r="D52" s="499"/>
      <c r="E52" s="481" t="s">
        <v>329</v>
      </c>
      <c r="F52" s="483"/>
      <c r="G52" s="41"/>
      <c r="H52" s="37"/>
      <c r="I52" s="299">
        <f>I53</f>
        <v>53.2</v>
      </c>
    </row>
    <row r="53" spans="1:9" ht="23.25" customHeight="1">
      <c r="A53" s="491" t="s">
        <v>99</v>
      </c>
      <c r="B53" s="492"/>
      <c r="C53" s="492"/>
      <c r="D53" s="493"/>
      <c r="E53" s="413" t="s">
        <v>330</v>
      </c>
      <c r="F53" s="419"/>
      <c r="G53" s="41">
        <v>200</v>
      </c>
      <c r="H53" s="37"/>
      <c r="I53" s="298">
        <f>I54</f>
        <v>53.2</v>
      </c>
    </row>
    <row r="54" spans="1:9" ht="19.5" customHeight="1">
      <c r="A54" s="491" t="s">
        <v>37</v>
      </c>
      <c r="B54" s="492"/>
      <c r="C54" s="492"/>
      <c r="D54" s="493"/>
      <c r="E54" s="413" t="s">
        <v>330</v>
      </c>
      <c r="F54" s="419"/>
      <c r="G54" s="41">
        <v>200</v>
      </c>
      <c r="H54" s="37" t="s">
        <v>85</v>
      </c>
      <c r="I54" s="298">
        <v>53.2</v>
      </c>
    </row>
    <row r="55" spans="1:9" ht="37.5" customHeight="1">
      <c r="A55" s="497" t="s">
        <v>536</v>
      </c>
      <c r="B55" s="498"/>
      <c r="C55" s="498"/>
      <c r="D55" s="499"/>
      <c r="E55" s="481" t="s">
        <v>286</v>
      </c>
      <c r="F55" s="483"/>
      <c r="G55" s="41"/>
      <c r="H55" s="37"/>
      <c r="I55" s="299">
        <f>I56</f>
        <v>264</v>
      </c>
    </row>
    <row r="56" spans="1:9" ht="19.5" customHeight="1">
      <c r="A56" s="497" t="s">
        <v>537</v>
      </c>
      <c r="B56" s="498"/>
      <c r="C56" s="498"/>
      <c r="D56" s="499"/>
      <c r="E56" s="500">
        <v>9930000000</v>
      </c>
      <c r="F56" s="501"/>
      <c r="G56" s="41"/>
      <c r="H56" s="37"/>
      <c r="I56" s="299">
        <f>I57</f>
        <v>264</v>
      </c>
    </row>
    <row r="57" spans="1:9" ht="49.5" customHeight="1">
      <c r="A57" s="497" t="s">
        <v>428</v>
      </c>
      <c r="B57" s="498"/>
      <c r="C57" s="498"/>
      <c r="D57" s="499"/>
      <c r="E57" s="481" t="s">
        <v>329</v>
      </c>
      <c r="F57" s="483"/>
      <c r="G57" s="41"/>
      <c r="H57" s="37"/>
      <c r="I57" s="299">
        <f>I58</f>
        <v>264</v>
      </c>
    </row>
    <row r="58" spans="1:9" ht="25.5" customHeight="1">
      <c r="A58" s="491" t="s">
        <v>99</v>
      </c>
      <c r="B58" s="492"/>
      <c r="C58" s="492"/>
      <c r="D58" s="493"/>
      <c r="E58" s="413" t="s">
        <v>330</v>
      </c>
      <c r="F58" s="419"/>
      <c r="G58" s="41">
        <v>200</v>
      </c>
      <c r="H58" s="37"/>
      <c r="I58" s="299">
        <f>I59</f>
        <v>264</v>
      </c>
    </row>
    <row r="59" spans="1:9" ht="20.25" customHeight="1">
      <c r="A59" s="491" t="s">
        <v>37</v>
      </c>
      <c r="B59" s="492"/>
      <c r="C59" s="492"/>
      <c r="D59" s="493"/>
      <c r="E59" s="413" t="s">
        <v>330</v>
      </c>
      <c r="F59" s="419"/>
      <c r="G59" s="41">
        <v>200</v>
      </c>
      <c r="H59" s="37" t="s">
        <v>85</v>
      </c>
      <c r="I59" s="298">
        <v>264</v>
      </c>
    </row>
    <row r="60" spans="1:9" ht="38.25" customHeight="1">
      <c r="A60" s="497" t="s">
        <v>534</v>
      </c>
      <c r="B60" s="498"/>
      <c r="C60" s="498"/>
      <c r="D60" s="499"/>
      <c r="E60" s="481" t="s">
        <v>286</v>
      </c>
      <c r="F60" s="483"/>
      <c r="G60" s="41"/>
      <c r="H60" s="37"/>
      <c r="I60" s="298">
        <f>I61</f>
        <v>30</v>
      </c>
    </row>
    <row r="61" spans="1:9" ht="46.5" customHeight="1">
      <c r="A61" s="497" t="s">
        <v>535</v>
      </c>
      <c r="B61" s="498"/>
      <c r="C61" s="498"/>
      <c r="D61" s="499"/>
      <c r="E61" s="500">
        <v>9930000000</v>
      </c>
      <c r="F61" s="501"/>
      <c r="G61" s="41"/>
      <c r="H61" s="37"/>
      <c r="I61" s="298">
        <f>I62</f>
        <v>30</v>
      </c>
    </row>
    <row r="62" spans="1:9" ht="47.25" customHeight="1">
      <c r="A62" s="497" t="s">
        <v>428</v>
      </c>
      <c r="B62" s="498"/>
      <c r="C62" s="498"/>
      <c r="D62" s="499"/>
      <c r="E62" s="481" t="s">
        <v>329</v>
      </c>
      <c r="F62" s="483"/>
      <c r="G62" s="41"/>
      <c r="H62" s="37"/>
      <c r="I62" s="298">
        <f>I63</f>
        <v>30</v>
      </c>
    </row>
    <row r="63" spans="1:9" ht="20.25" customHeight="1">
      <c r="A63" s="491" t="s">
        <v>99</v>
      </c>
      <c r="B63" s="492"/>
      <c r="C63" s="492"/>
      <c r="D63" s="493"/>
      <c r="E63" s="413" t="s">
        <v>330</v>
      </c>
      <c r="F63" s="419"/>
      <c r="G63" s="41">
        <v>200</v>
      </c>
      <c r="H63" s="37"/>
      <c r="I63" s="298">
        <f>I64</f>
        <v>30</v>
      </c>
    </row>
    <row r="64" spans="1:9" ht="19.5" customHeight="1">
      <c r="A64" s="491" t="s">
        <v>37</v>
      </c>
      <c r="B64" s="492"/>
      <c r="C64" s="492"/>
      <c r="D64" s="493"/>
      <c r="E64" s="413" t="s">
        <v>330</v>
      </c>
      <c r="F64" s="419"/>
      <c r="G64" s="41">
        <v>200</v>
      </c>
      <c r="H64" s="37" t="s">
        <v>85</v>
      </c>
      <c r="I64" s="298">
        <v>30</v>
      </c>
    </row>
    <row r="65" spans="1:9" ht="27.75" customHeight="1">
      <c r="A65" s="497" t="s">
        <v>474</v>
      </c>
      <c r="B65" s="498"/>
      <c r="C65" s="498"/>
      <c r="D65" s="499"/>
      <c r="E65" s="481" t="s">
        <v>478</v>
      </c>
      <c r="F65" s="483"/>
      <c r="G65" s="41"/>
      <c r="H65" s="37"/>
      <c r="I65" s="299">
        <f>I66</f>
        <v>8001.900000000001</v>
      </c>
    </row>
    <row r="66" spans="1:9" ht="15" customHeight="1">
      <c r="A66" s="497" t="s">
        <v>477</v>
      </c>
      <c r="B66" s="498"/>
      <c r="C66" s="498"/>
      <c r="D66" s="499"/>
      <c r="E66" s="481" t="s">
        <v>478</v>
      </c>
      <c r="F66" s="483"/>
      <c r="G66" s="41"/>
      <c r="H66" s="37"/>
      <c r="I66" s="299">
        <f>I67</f>
        <v>8001.900000000001</v>
      </c>
    </row>
    <row r="67" spans="1:9" ht="29.25" customHeight="1">
      <c r="A67" s="491" t="s">
        <v>476</v>
      </c>
      <c r="B67" s="492"/>
      <c r="C67" s="492"/>
      <c r="D67" s="493"/>
      <c r="E67" s="413" t="s">
        <v>475</v>
      </c>
      <c r="F67" s="419"/>
      <c r="G67" s="41"/>
      <c r="H67" s="37"/>
      <c r="I67" s="298">
        <f>I68+I69</f>
        <v>8001.900000000001</v>
      </c>
    </row>
    <row r="68" spans="1:9" ht="19.5" customHeight="1">
      <c r="A68" s="491" t="s">
        <v>99</v>
      </c>
      <c r="B68" s="492"/>
      <c r="C68" s="492"/>
      <c r="D68" s="493"/>
      <c r="E68" s="413" t="s">
        <v>475</v>
      </c>
      <c r="F68" s="419"/>
      <c r="G68" s="41">
        <v>200</v>
      </c>
      <c r="H68" s="37"/>
      <c r="I68" s="298">
        <v>7601.8</v>
      </c>
    </row>
    <row r="69" spans="1:9" ht="19.5" customHeight="1">
      <c r="A69" s="491" t="s">
        <v>473</v>
      </c>
      <c r="B69" s="492"/>
      <c r="C69" s="492"/>
      <c r="D69" s="493"/>
      <c r="E69" s="413" t="s">
        <v>475</v>
      </c>
      <c r="F69" s="419"/>
      <c r="G69" s="41">
        <v>200</v>
      </c>
      <c r="H69" s="37" t="s">
        <v>466</v>
      </c>
      <c r="I69" s="298">
        <v>400.1</v>
      </c>
    </row>
    <row r="70" spans="1:9" ht="12.75">
      <c r="A70" s="420" t="s">
        <v>285</v>
      </c>
      <c r="B70" s="421"/>
      <c r="C70" s="421"/>
      <c r="D70" s="422"/>
      <c r="E70" s="481" t="s">
        <v>286</v>
      </c>
      <c r="F70" s="483"/>
      <c r="G70" s="34"/>
      <c r="H70" s="35"/>
      <c r="I70" s="206">
        <f>I71+I106+I130+I134+I165+I167+I126</f>
        <v>18177.600000000002</v>
      </c>
    </row>
    <row r="71" spans="1:9" ht="30.75" customHeight="1">
      <c r="A71" s="458" t="s">
        <v>287</v>
      </c>
      <c r="B71" s="459"/>
      <c r="C71" s="459"/>
      <c r="D71" s="460"/>
      <c r="E71" s="481" t="s">
        <v>288</v>
      </c>
      <c r="F71" s="483"/>
      <c r="G71" s="34"/>
      <c r="H71" s="35"/>
      <c r="I71" s="206">
        <f>I72+I80+I93+I97</f>
        <v>10744.1</v>
      </c>
    </row>
    <row r="72" spans="1:9" ht="15" customHeight="1">
      <c r="A72" s="554" t="s">
        <v>289</v>
      </c>
      <c r="B72" s="555"/>
      <c r="C72" s="555"/>
      <c r="D72" s="556"/>
      <c r="E72" s="481" t="s">
        <v>290</v>
      </c>
      <c r="F72" s="483"/>
      <c r="G72" s="34"/>
      <c r="H72" s="35"/>
      <c r="I72" s="206">
        <f>I73</f>
        <v>1919.1</v>
      </c>
    </row>
    <row r="73" spans="1:9" ht="24.75" customHeight="1">
      <c r="A73" s="525" t="s">
        <v>291</v>
      </c>
      <c r="B73" s="511"/>
      <c r="C73" s="511"/>
      <c r="D73" s="512"/>
      <c r="E73" s="413" t="s">
        <v>292</v>
      </c>
      <c r="F73" s="419"/>
      <c r="G73" s="37"/>
      <c r="H73" s="37"/>
      <c r="I73" s="207">
        <f>I74</f>
        <v>1919.1</v>
      </c>
    </row>
    <row r="74" spans="1:9" ht="51.75" customHeight="1">
      <c r="A74" s="494" t="s">
        <v>97</v>
      </c>
      <c r="B74" s="495"/>
      <c r="C74" s="495"/>
      <c r="D74" s="496"/>
      <c r="E74" s="413" t="s">
        <v>292</v>
      </c>
      <c r="F74" s="419"/>
      <c r="G74" s="37" t="s">
        <v>96</v>
      </c>
      <c r="H74" s="37"/>
      <c r="I74" s="207">
        <f>I75</f>
        <v>1919.1</v>
      </c>
    </row>
    <row r="75" spans="1:9" ht="26.25" customHeight="1">
      <c r="A75" s="371" t="s">
        <v>59</v>
      </c>
      <c r="B75" s="372"/>
      <c r="C75" s="372"/>
      <c r="D75" s="373"/>
      <c r="E75" s="413" t="s">
        <v>292</v>
      </c>
      <c r="F75" s="419"/>
      <c r="G75" s="37" t="s">
        <v>96</v>
      </c>
      <c r="H75" s="37" t="s">
        <v>71</v>
      </c>
      <c r="I75" s="207">
        <v>1919.1</v>
      </c>
    </row>
    <row r="76" spans="1:9" ht="20.25" customHeight="1">
      <c r="A76" s="544" t="s">
        <v>365</v>
      </c>
      <c r="B76" s="545"/>
      <c r="C76" s="545"/>
      <c r="D76" s="546"/>
      <c r="E76" s="481" t="s">
        <v>366</v>
      </c>
      <c r="F76" s="483"/>
      <c r="G76" s="208"/>
      <c r="H76" s="208"/>
      <c r="I76" s="214">
        <f>I77</f>
        <v>0</v>
      </c>
    </row>
    <row r="77" spans="1:9" ht="48" customHeight="1">
      <c r="A77" s="547" t="s">
        <v>97</v>
      </c>
      <c r="B77" s="568"/>
      <c r="C77" s="568"/>
      <c r="D77" s="569"/>
      <c r="E77" s="413" t="s">
        <v>367</v>
      </c>
      <c r="F77" s="419"/>
      <c r="G77" s="208"/>
      <c r="H77" s="208"/>
      <c r="I77" s="209">
        <f>I78</f>
        <v>0</v>
      </c>
    </row>
    <row r="78" spans="1:9" ht="18" customHeight="1">
      <c r="A78" s="541" t="s">
        <v>296</v>
      </c>
      <c r="B78" s="571"/>
      <c r="C78" s="571"/>
      <c r="D78" s="572"/>
      <c r="E78" s="413" t="s">
        <v>367</v>
      </c>
      <c r="F78" s="419"/>
      <c r="G78" s="41">
        <v>200</v>
      </c>
      <c r="H78" s="208"/>
      <c r="I78" s="209">
        <f>I79</f>
        <v>0</v>
      </c>
    </row>
    <row r="79" spans="1:9" ht="18.75" customHeight="1">
      <c r="A79" s="573" t="s">
        <v>99</v>
      </c>
      <c r="B79" s="574"/>
      <c r="C79" s="574"/>
      <c r="D79" s="575"/>
      <c r="E79" s="413" t="s">
        <v>367</v>
      </c>
      <c r="F79" s="419"/>
      <c r="G79" s="208" t="s">
        <v>98</v>
      </c>
      <c r="H79" s="208" t="s">
        <v>351</v>
      </c>
      <c r="I79" s="209">
        <v>0</v>
      </c>
    </row>
    <row r="80" spans="1:9" ht="27.75" customHeight="1">
      <c r="A80" s="458" t="s">
        <v>293</v>
      </c>
      <c r="B80" s="459"/>
      <c r="C80" s="459"/>
      <c r="D80" s="460"/>
      <c r="E80" s="481" t="s">
        <v>294</v>
      </c>
      <c r="F80" s="483"/>
      <c r="G80" s="34"/>
      <c r="H80" s="35"/>
      <c r="I80" s="206">
        <f>I81+I84</f>
        <v>6975.1</v>
      </c>
    </row>
    <row r="81" spans="1:9" ht="29.25" customHeight="1">
      <c r="A81" s="525" t="s">
        <v>291</v>
      </c>
      <c r="B81" s="511"/>
      <c r="C81" s="511"/>
      <c r="D81" s="512"/>
      <c r="E81" s="413" t="s">
        <v>295</v>
      </c>
      <c r="F81" s="419"/>
      <c r="G81" s="34"/>
      <c r="H81" s="35"/>
      <c r="I81" s="207">
        <f>I82</f>
        <v>6461.3</v>
      </c>
    </row>
    <row r="82" spans="1:9" ht="51" customHeight="1">
      <c r="A82" s="494" t="s">
        <v>402</v>
      </c>
      <c r="B82" s="495"/>
      <c r="C82" s="495"/>
      <c r="D82" s="496"/>
      <c r="E82" s="413" t="s">
        <v>295</v>
      </c>
      <c r="F82" s="419"/>
      <c r="G82" s="37" t="s">
        <v>96</v>
      </c>
      <c r="H82" s="37"/>
      <c r="I82" s="207">
        <f>I83</f>
        <v>6461.3</v>
      </c>
    </row>
    <row r="83" spans="1:9" ht="33" customHeight="1">
      <c r="A83" s="494" t="s">
        <v>34</v>
      </c>
      <c r="B83" s="495"/>
      <c r="C83" s="495"/>
      <c r="D83" s="496"/>
      <c r="E83" s="413" t="s">
        <v>295</v>
      </c>
      <c r="F83" s="419"/>
      <c r="G83" s="37" t="s">
        <v>96</v>
      </c>
      <c r="H83" s="37" t="s">
        <v>72</v>
      </c>
      <c r="I83" s="207">
        <v>6461.3</v>
      </c>
    </row>
    <row r="84" spans="1:9" ht="12.75" customHeight="1">
      <c r="A84" s="494" t="s">
        <v>296</v>
      </c>
      <c r="B84" s="495"/>
      <c r="C84" s="495"/>
      <c r="D84" s="496"/>
      <c r="E84" s="534" t="s">
        <v>297</v>
      </c>
      <c r="F84" s="534"/>
      <c r="G84" s="35"/>
      <c r="H84" s="37"/>
      <c r="I84" s="207">
        <f>I85+I87</f>
        <v>513.8</v>
      </c>
    </row>
    <row r="85" spans="1:9" ht="12.75" customHeight="1">
      <c r="A85" s="494" t="s">
        <v>99</v>
      </c>
      <c r="B85" s="495"/>
      <c r="C85" s="495"/>
      <c r="D85" s="496"/>
      <c r="E85" s="534" t="s">
        <v>297</v>
      </c>
      <c r="F85" s="534"/>
      <c r="G85" s="37" t="s">
        <v>98</v>
      </c>
      <c r="H85" s="37"/>
      <c r="I85" s="207">
        <f>I86</f>
        <v>503.8</v>
      </c>
    </row>
    <row r="86" spans="1:9" ht="25.5" customHeight="1">
      <c r="A86" s="525" t="s">
        <v>34</v>
      </c>
      <c r="B86" s="511"/>
      <c r="C86" s="511"/>
      <c r="D86" s="512"/>
      <c r="E86" s="534" t="s">
        <v>297</v>
      </c>
      <c r="F86" s="534"/>
      <c r="G86" s="37" t="s">
        <v>98</v>
      </c>
      <c r="H86" s="37" t="s">
        <v>72</v>
      </c>
      <c r="I86" s="207">
        <v>503.8</v>
      </c>
    </row>
    <row r="87" spans="1:9" ht="12.75" customHeight="1">
      <c r="A87" s="494" t="s">
        <v>101</v>
      </c>
      <c r="B87" s="495"/>
      <c r="C87" s="495"/>
      <c r="D87" s="496"/>
      <c r="E87" s="534" t="s">
        <v>297</v>
      </c>
      <c r="F87" s="534"/>
      <c r="G87" s="37" t="s">
        <v>100</v>
      </c>
      <c r="H87" s="37"/>
      <c r="I87" s="207">
        <f>I88</f>
        <v>10</v>
      </c>
    </row>
    <row r="88" spans="1:9" ht="28.5" customHeight="1">
      <c r="A88" s="525" t="s">
        <v>34</v>
      </c>
      <c r="B88" s="511"/>
      <c r="C88" s="511"/>
      <c r="D88" s="512"/>
      <c r="E88" s="534" t="s">
        <v>297</v>
      </c>
      <c r="F88" s="534"/>
      <c r="G88" s="208" t="s">
        <v>100</v>
      </c>
      <c r="H88" s="208" t="s">
        <v>72</v>
      </c>
      <c r="I88" s="209">
        <v>10</v>
      </c>
    </row>
    <row r="89" spans="1:9" ht="21" customHeight="1">
      <c r="A89" s="507" t="s">
        <v>93</v>
      </c>
      <c r="B89" s="508"/>
      <c r="C89" s="508"/>
      <c r="D89" s="509"/>
      <c r="E89" s="481" t="s">
        <v>369</v>
      </c>
      <c r="F89" s="483"/>
      <c r="G89" s="208"/>
      <c r="H89" s="208"/>
      <c r="I89" s="214">
        <f>I90</f>
        <v>0</v>
      </c>
    </row>
    <row r="90" spans="1:9" ht="18.75" customHeight="1">
      <c r="A90" s="494" t="s">
        <v>371</v>
      </c>
      <c r="B90" s="495"/>
      <c r="C90" s="495"/>
      <c r="D90" s="496"/>
      <c r="E90" s="413" t="s">
        <v>370</v>
      </c>
      <c r="F90" s="419"/>
      <c r="G90" s="208"/>
      <c r="H90" s="208"/>
      <c r="I90" s="209">
        <f>I91</f>
        <v>0</v>
      </c>
    </row>
    <row r="91" spans="1:9" ht="18.75" customHeight="1">
      <c r="A91" s="494" t="s">
        <v>372</v>
      </c>
      <c r="B91" s="495"/>
      <c r="C91" s="495"/>
      <c r="D91" s="496"/>
      <c r="E91" s="413" t="s">
        <v>373</v>
      </c>
      <c r="F91" s="419"/>
      <c r="G91" s="208" t="s">
        <v>98</v>
      </c>
      <c r="H91" s="208"/>
      <c r="I91" s="209">
        <f>I92</f>
        <v>0</v>
      </c>
    </row>
    <row r="92" spans="1:9" ht="18.75" customHeight="1">
      <c r="A92" s="494" t="s">
        <v>398</v>
      </c>
      <c r="B92" s="495"/>
      <c r="C92" s="495"/>
      <c r="D92" s="496"/>
      <c r="E92" s="413" t="s">
        <v>373</v>
      </c>
      <c r="F92" s="419"/>
      <c r="G92" s="208" t="s">
        <v>98</v>
      </c>
      <c r="H92" s="208" t="s">
        <v>75</v>
      </c>
      <c r="I92" s="209">
        <v>0</v>
      </c>
    </row>
    <row r="93" spans="1:9" ht="21.75" customHeight="1">
      <c r="A93" s="535" t="s">
        <v>45</v>
      </c>
      <c r="B93" s="536"/>
      <c r="C93" s="536"/>
      <c r="D93" s="537"/>
      <c r="E93" s="481" t="s">
        <v>299</v>
      </c>
      <c r="F93" s="483"/>
      <c r="G93" s="208"/>
      <c r="H93" s="208"/>
      <c r="I93" s="214">
        <f>I94</f>
        <v>50</v>
      </c>
    </row>
    <row r="94" spans="1:9" ht="12.75" customHeight="1">
      <c r="A94" s="538" t="s">
        <v>298</v>
      </c>
      <c r="B94" s="539"/>
      <c r="C94" s="539"/>
      <c r="D94" s="540"/>
      <c r="E94" s="413" t="s">
        <v>299</v>
      </c>
      <c r="F94" s="419"/>
      <c r="G94" s="37"/>
      <c r="H94" s="38"/>
      <c r="I94" s="207">
        <f>I95</f>
        <v>50</v>
      </c>
    </row>
    <row r="95" spans="1:9" ht="12" customHeight="1">
      <c r="A95" s="446" t="s">
        <v>101</v>
      </c>
      <c r="B95" s="447"/>
      <c r="C95" s="447"/>
      <c r="D95" s="448"/>
      <c r="E95" s="413" t="s">
        <v>299</v>
      </c>
      <c r="F95" s="419"/>
      <c r="G95" s="37" t="s">
        <v>100</v>
      </c>
      <c r="H95" s="37"/>
      <c r="I95" s="207">
        <f>I96</f>
        <v>50</v>
      </c>
    </row>
    <row r="96" spans="1:9" ht="12.75" customHeight="1">
      <c r="A96" s="513" t="s">
        <v>46</v>
      </c>
      <c r="B96" s="514"/>
      <c r="C96" s="514"/>
      <c r="D96" s="515"/>
      <c r="E96" s="413" t="s">
        <v>299</v>
      </c>
      <c r="F96" s="419"/>
      <c r="G96" s="37" t="s">
        <v>100</v>
      </c>
      <c r="H96" s="37" t="s">
        <v>76</v>
      </c>
      <c r="I96" s="207">
        <v>50</v>
      </c>
    </row>
    <row r="97" spans="1:9" ht="24.75" customHeight="1">
      <c r="A97" s="458" t="s">
        <v>300</v>
      </c>
      <c r="B97" s="459"/>
      <c r="C97" s="459"/>
      <c r="D97" s="460"/>
      <c r="E97" s="481" t="s">
        <v>301</v>
      </c>
      <c r="F97" s="483"/>
      <c r="G97" s="213"/>
      <c r="H97" s="213"/>
      <c r="I97" s="214">
        <f>I98+I101</f>
        <v>1799.9</v>
      </c>
    </row>
    <row r="98" spans="1:9" ht="26.25" customHeight="1">
      <c r="A98" s="525" t="s">
        <v>291</v>
      </c>
      <c r="B98" s="511"/>
      <c r="C98" s="511"/>
      <c r="D98" s="512"/>
      <c r="E98" s="413" t="s">
        <v>302</v>
      </c>
      <c r="F98" s="419"/>
      <c r="G98" s="37"/>
      <c r="H98" s="37"/>
      <c r="I98" s="207">
        <f>I99</f>
        <v>1799.9</v>
      </c>
    </row>
    <row r="99" spans="1:9" ht="53.25" customHeight="1">
      <c r="A99" s="494" t="s">
        <v>402</v>
      </c>
      <c r="B99" s="495"/>
      <c r="C99" s="495"/>
      <c r="D99" s="496"/>
      <c r="E99" s="413" t="s">
        <v>302</v>
      </c>
      <c r="F99" s="419"/>
      <c r="G99" s="36" t="s">
        <v>96</v>
      </c>
      <c r="H99" s="37"/>
      <c r="I99" s="215">
        <f>I100</f>
        <v>1799.9</v>
      </c>
    </row>
    <row r="100" spans="1:9" ht="28.5" customHeight="1">
      <c r="A100" s="525" t="s">
        <v>34</v>
      </c>
      <c r="B100" s="511"/>
      <c r="C100" s="511"/>
      <c r="D100" s="512"/>
      <c r="E100" s="413" t="s">
        <v>302</v>
      </c>
      <c r="F100" s="419"/>
      <c r="G100" s="37" t="s">
        <v>96</v>
      </c>
      <c r="H100" s="37" t="s">
        <v>73</v>
      </c>
      <c r="I100" s="215">
        <v>1799.9</v>
      </c>
    </row>
    <row r="101" spans="1:9" ht="14.25" customHeight="1">
      <c r="A101" s="525" t="s">
        <v>296</v>
      </c>
      <c r="B101" s="511"/>
      <c r="C101" s="511"/>
      <c r="D101" s="512"/>
      <c r="E101" s="534" t="s">
        <v>303</v>
      </c>
      <c r="F101" s="534"/>
      <c r="G101" s="37"/>
      <c r="H101" s="37"/>
      <c r="I101" s="207">
        <f>I102+I104</f>
        <v>0</v>
      </c>
    </row>
    <row r="102" spans="1:9" ht="12.75" customHeight="1">
      <c r="A102" s="494" t="s">
        <v>99</v>
      </c>
      <c r="B102" s="495"/>
      <c r="C102" s="495"/>
      <c r="D102" s="496"/>
      <c r="E102" s="534" t="s">
        <v>303</v>
      </c>
      <c r="F102" s="534"/>
      <c r="G102" s="37" t="s">
        <v>98</v>
      </c>
      <c r="H102" s="37"/>
      <c r="I102" s="207">
        <f>I103</f>
        <v>0</v>
      </c>
    </row>
    <row r="103" spans="1:9" ht="30" customHeight="1">
      <c r="A103" s="525" t="s">
        <v>34</v>
      </c>
      <c r="B103" s="511"/>
      <c r="C103" s="511"/>
      <c r="D103" s="512"/>
      <c r="E103" s="534" t="s">
        <v>303</v>
      </c>
      <c r="F103" s="534"/>
      <c r="G103" s="37" t="s">
        <v>98</v>
      </c>
      <c r="H103" s="37" t="s">
        <v>73</v>
      </c>
      <c r="I103" s="207">
        <v>0</v>
      </c>
    </row>
    <row r="104" spans="1:9" ht="16.5" customHeight="1">
      <c r="A104" s="494" t="s">
        <v>101</v>
      </c>
      <c r="B104" s="495"/>
      <c r="C104" s="495"/>
      <c r="D104" s="496"/>
      <c r="E104" s="534" t="s">
        <v>303</v>
      </c>
      <c r="F104" s="534"/>
      <c r="G104" s="37" t="s">
        <v>100</v>
      </c>
      <c r="H104" s="37"/>
      <c r="I104" s="207">
        <f>I105</f>
        <v>0</v>
      </c>
    </row>
    <row r="105" spans="1:9" ht="31.5" customHeight="1">
      <c r="A105" s="525" t="s">
        <v>34</v>
      </c>
      <c r="B105" s="511"/>
      <c r="C105" s="511"/>
      <c r="D105" s="512"/>
      <c r="E105" s="534" t="s">
        <v>303</v>
      </c>
      <c r="F105" s="534"/>
      <c r="G105" s="37" t="s">
        <v>100</v>
      </c>
      <c r="H105" s="37" t="s">
        <v>73</v>
      </c>
      <c r="I105" s="207">
        <v>0</v>
      </c>
    </row>
    <row r="106" spans="1:9" ht="30" customHeight="1">
      <c r="A106" s="507" t="s">
        <v>306</v>
      </c>
      <c r="B106" s="508"/>
      <c r="C106" s="508"/>
      <c r="D106" s="509"/>
      <c r="E106" s="481" t="s">
        <v>307</v>
      </c>
      <c r="F106" s="483"/>
      <c r="G106" s="34"/>
      <c r="H106" s="34"/>
      <c r="I106" s="206">
        <f>I107+I112</f>
        <v>775.3</v>
      </c>
    </row>
    <row r="107" spans="1:9" ht="25.5" customHeight="1">
      <c r="A107" s="507" t="s">
        <v>308</v>
      </c>
      <c r="B107" s="508"/>
      <c r="C107" s="508"/>
      <c r="D107" s="509"/>
      <c r="E107" s="481" t="s">
        <v>309</v>
      </c>
      <c r="F107" s="483"/>
      <c r="G107" s="34"/>
      <c r="H107" s="34"/>
      <c r="I107" s="206">
        <f>I108+I110</f>
        <v>687</v>
      </c>
    </row>
    <row r="108" spans="1:9" ht="26.25" customHeight="1">
      <c r="A108" s="547" t="s">
        <v>47</v>
      </c>
      <c r="B108" s="568"/>
      <c r="C108" s="568"/>
      <c r="D108" s="569"/>
      <c r="E108" s="413" t="s">
        <v>310</v>
      </c>
      <c r="F108" s="419"/>
      <c r="G108" s="37"/>
      <c r="H108" s="37"/>
      <c r="I108" s="207">
        <f>I109</f>
        <v>623.8</v>
      </c>
    </row>
    <row r="109" spans="1:9" ht="49.5" customHeight="1">
      <c r="A109" s="525" t="s">
        <v>97</v>
      </c>
      <c r="B109" s="511"/>
      <c r="C109" s="511"/>
      <c r="D109" s="512"/>
      <c r="E109" s="413" t="s">
        <v>310</v>
      </c>
      <c r="F109" s="419"/>
      <c r="G109" s="37" t="s">
        <v>96</v>
      </c>
      <c r="H109" s="37"/>
      <c r="I109" s="207">
        <v>623.8</v>
      </c>
    </row>
    <row r="110" spans="1:9" ht="19.5" customHeight="1">
      <c r="A110" s="494" t="s">
        <v>99</v>
      </c>
      <c r="B110" s="495"/>
      <c r="C110" s="495"/>
      <c r="D110" s="496"/>
      <c r="E110" s="413" t="s">
        <v>310</v>
      </c>
      <c r="F110" s="419"/>
      <c r="G110" s="37" t="s">
        <v>98</v>
      </c>
      <c r="H110" s="37"/>
      <c r="I110" s="207">
        <f>I111</f>
        <v>63.2</v>
      </c>
    </row>
    <row r="111" spans="1:9" ht="15" customHeight="1">
      <c r="A111" s="513" t="s">
        <v>27</v>
      </c>
      <c r="B111" s="514"/>
      <c r="C111" s="514"/>
      <c r="D111" s="515"/>
      <c r="E111" s="413" t="s">
        <v>310</v>
      </c>
      <c r="F111" s="419"/>
      <c r="G111" s="37" t="s">
        <v>98</v>
      </c>
      <c r="H111" s="37" t="s">
        <v>78</v>
      </c>
      <c r="I111" s="207">
        <v>63.2</v>
      </c>
    </row>
    <row r="112" spans="1:9" ht="32.25" customHeight="1">
      <c r="A112" s="507" t="s">
        <v>311</v>
      </c>
      <c r="B112" s="508"/>
      <c r="C112" s="508"/>
      <c r="D112" s="509"/>
      <c r="E112" s="481" t="s">
        <v>312</v>
      </c>
      <c r="F112" s="483"/>
      <c r="G112" s="34"/>
      <c r="H112" s="34"/>
      <c r="I112" s="206">
        <f>I113+I124</f>
        <v>88.30000000000001</v>
      </c>
    </row>
    <row r="113" spans="1:9" ht="29.25" customHeight="1">
      <c r="A113" s="494" t="s">
        <v>111</v>
      </c>
      <c r="B113" s="495"/>
      <c r="C113" s="495"/>
      <c r="D113" s="496"/>
      <c r="E113" s="413" t="s">
        <v>313</v>
      </c>
      <c r="F113" s="419"/>
      <c r="G113" s="37"/>
      <c r="H113" s="37"/>
      <c r="I113" s="207">
        <f>I120+I121</f>
        <v>87.60000000000001</v>
      </c>
    </row>
    <row r="114" spans="1:9" ht="12.75" customHeight="1" hidden="1">
      <c r="A114" s="494" t="s">
        <v>97</v>
      </c>
      <c r="B114" s="495"/>
      <c r="C114" s="495"/>
      <c r="D114" s="496"/>
      <c r="E114" s="413" t="s">
        <v>313</v>
      </c>
      <c r="F114" s="419"/>
      <c r="G114" s="37" t="s">
        <v>96</v>
      </c>
      <c r="H114" s="37"/>
      <c r="I114" s="207">
        <f>I115</f>
        <v>30.4</v>
      </c>
    </row>
    <row r="115" spans="1:9" ht="12.75" customHeight="1" hidden="1">
      <c r="A115" s="461" t="s">
        <v>56</v>
      </c>
      <c r="B115" s="462"/>
      <c r="C115" s="462"/>
      <c r="D115" s="463"/>
      <c r="E115" s="413" t="s">
        <v>313</v>
      </c>
      <c r="F115" s="419"/>
      <c r="G115" s="37" t="s">
        <v>96</v>
      </c>
      <c r="H115" s="37" t="s">
        <v>86</v>
      </c>
      <c r="I115" s="207">
        <v>30.4</v>
      </c>
    </row>
    <row r="116" spans="1:9" ht="12.75" customHeight="1" hidden="1">
      <c r="A116" s="494" t="s">
        <v>99</v>
      </c>
      <c r="B116" s="495"/>
      <c r="C116" s="495"/>
      <c r="D116" s="496"/>
      <c r="E116" s="413" t="s">
        <v>313</v>
      </c>
      <c r="F116" s="419"/>
      <c r="G116" s="37" t="s">
        <v>98</v>
      </c>
      <c r="H116" s="37"/>
      <c r="I116" s="207">
        <f>I117</f>
        <v>1.9</v>
      </c>
    </row>
    <row r="117" spans="1:9" ht="12.75" customHeight="1" hidden="1">
      <c r="A117" s="461" t="s">
        <v>56</v>
      </c>
      <c r="B117" s="462"/>
      <c r="C117" s="462"/>
      <c r="D117" s="463"/>
      <c r="E117" s="413" t="s">
        <v>313</v>
      </c>
      <c r="F117" s="419"/>
      <c r="G117" s="37" t="s">
        <v>98</v>
      </c>
      <c r="H117" s="37" t="s">
        <v>86</v>
      </c>
      <c r="I117" s="207">
        <v>1.9</v>
      </c>
    </row>
    <row r="118" spans="1:9" ht="12.75" customHeight="1" hidden="1">
      <c r="A118" s="525" t="s">
        <v>314</v>
      </c>
      <c r="B118" s="511"/>
      <c r="C118" s="511"/>
      <c r="D118" s="512"/>
      <c r="E118" s="413" t="s">
        <v>315</v>
      </c>
      <c r="F118" s="419"/>
      <c r="G118" s="37"/>
      <c r="H118" s="37"/>
      <c r="I118" s="207">
        <f>I119</f>
        <v>4.4</v>
      </c>
    </row>
    <row r="119" spans="1:9" ht="12.75" customHeight="1" hidden="1">
      <c r="A119" s="494" t="s">
        <v>99</v>
      </c>
      <c r="B119" s="495"/>
      <c r="C119" s="495"/>
      <c r="D119" s="496"/>
      <c r="E119" s="413" t="s">
        <v>315</v>
      </c>
      <c r="F119" s="419"/>
      <c r="G119" s="37" t="s">
        <v>98</v>
      </c>
      <c r="H119" s="37"/>
      <c r="I119" s="207">
        <f>I122</f>
        <v>4.4</v>
      </c>
    </row>
    <row r="120" spans="1:9" ht="49.5" customHeight="1">
      <c r="A120" s="494" t="s">
        <v>368</v>
      </c>
      <c r="B120" s="495"/>
      <c r="C120" s="495"/>
      <c r="D120" s="496"/>
      <c r="E120" s="413" t="s">
        <v>313</v>
      </c>
      <c r="F120" s="419"/>
      <c r="G120" s="37" t="s">
        <v>96</v>
      </c>
      <c r="H120" s="37" t="s">
        <v>86</v>
      </c>
      <c r="I120" s="207">
        <v>83.2</v>
      </c>
    </row>
    <row r="121" spans="1:9" ht="24" customHeight="1">
      <c r="A121" s="494" t="s">
        <v>99</v>
      </c>
      <c r="B121" s="495"/>
      <c r="C121" s="495"/>
      <c r="D121" s="496"/>
      <c r="E121" s="413" t="s">
        <v>313</v>
      </c>
      <c r="F121" s="419"/>
      <c r="G121" s="37" t="s">
        <v>98</v>
      </c>
      <c r="H121" s="37"/>
      <c r="I121" s="207">
        <f>I122</f>
        <v>4.4</v>
      </c>
    </row>
    <row r="122" spans="1:9" ht="12.75" customHeight="1">
      <c r="A122" s="491" t="s">
        <v>56</v>
      </c>
      <c r="B122" s="492"/>
      <c r="C122" s="492"/>
      <c r="D122" s="493"/>
      <c r="E122" s="413" t="s">
        <v>315</v>
      </c>
      <c r="F122" s="419"/>
      <c r="G122" s="37" t="s">
        <v>98</v>
      </c>
      <c r="H122" s="37" t="s">
        <v>86</v>
      </c>
      <c r="I122" s="207">
        <v>4.4</v>
      </c>
    </row>
    <row r="123" spans="1:9" ht="66.75" customHeight="1">
      <c r="A123" s="491" t="s">
        <v>314</v>
      </c>
      <c r="B123" s="492"/>
      <c r="C123" s="492"/>
      <c r="D123" s="493"/>
      <c r="E123" s="413" t="s">
        <v>315</v>
      </c>
      <c r="F123" s="419"/>
      <c r="G123" s="37"/>
      <c r="H123" s="37"/>
      <c r="I123" s="207">
        <f>I124</f>
        <v>0.7</v>
      </c>
    </row>
    <row r="124" spans="1:9" ht="12.75" customHeight="1">
      <c r="A124" s="491" t="s">
        <v>99</v>
      </c>
      <c r="B124" s="492"/>
      <c r="C124" s="492"/>
      <c r="D124" s="493"/>
      <c r="E124" s="413" t="s">
        <v>315</v>
      </c>
      <c r="F124" s="419"/>
      <c r="G124" s="37" t="s">
        <v>98</v>
      </c>
      <c r="H124" s="37"/>
      <c r="I124" s="207">
        <f>I125</f>
        <v>0.7</v>
      </c>
    </row>
    <row r="125" spans="1:9" ht="12.75" customHeight="1">
      <c r="A125" s="491" t="s">
        <v>316</v>
      </c>
      <c r="B125" s="492"/>
      <c r="C125" s="492"/>
      <c r="D125" s="493"/>
      <c r="E125" s="413" t="s">
        <v>315</v>
      </c>
      <c r="F125" s="419"/>
      <c r="G125" s="37" t="s">
        <v>98</v>
      </c>
      <c r="H125" s="37" t="s">
        <v>281</v>
      </c>
      <c r="I125" s="207">
        <v>0.7</v>
      </c>
    </row>
    <row r="126" spans="1:9" ht="12.75">
      <c r="A126" s="216" t="s">
        <v>341</v>
      </c>
      <c r="B126" s="217"/>
      <c r="C126" s="218"/>
      <c r="D126" s="219"/>
      <c r="E126" s="481" t="s">
        <v>305</v>
      </c>
      <c r="F126" s="483"/>
      <c r="G126" s="34"/>
      <c r="H126" s="34"/>
      <c r="I126" s="206">
        <f>I127</f>
        <v>1.5</v>
      </c>
    </row>
    <row r="127" spans="1:9" ht="12.75" customHeight="1">
      <c r="A127" s="494" t="s">
        <v>109</v>
      </c>
      <c r="B127" s="495"/>
      <c r="C127" s="495"/>
      <c r="D127" s="496"/>
      <c r="E127" s="413" t="s">
        <v>305</v>
      </c>
      <c r="F127" s="419"/>
      <c r="G127" s="37"/>
      <c r="H127" s="37"/>
      <c r="I127" s="207">
        <f>I128</f>
        <v>1.5</v>
      </c>
    </row>
    <row r="128" spans="1:9" ht="12.75" customHeight="1">
      <c r="A128" s="494" t="s">
        <v>109</v>
      </c>
      <c r="B128" s="495"/>
      <c r="C128" s="495"/>
      <c r="D128" s="496"/>
      <c r="E128" s="413" t="s">
        <v>305</v>
      </c>
      <c r="F128" s="419"/>
      <c r="G128" s="37" t="s">
        <v>112</v>
      </c>
      <c r="H128" s="37"/>
      <c r="I128" s="207">
        <f>I129</f>
        <v>1.5</v>
      </c>
    </row>
    <row r="129" spans="1:9" ht="12.75" customHeight="1">
      <c r="A129" s="491" t="s">
        <v>106</v>
      </c>
      <c r="B129" s="492"/>
      <c r="C129" s="492"/>
      <c r="D129" s="493"/>
      <c r="E129" s="413" t="s">
        <v>305</v>
      </c>
      <c r="F129" s="419"/>
      <c r="G129" s="37" t="s">
        <v>112</v>
      </c>
      <c r="H129" s="37" t="s">
        <v>110</v>
      </c>
      <c r="I129" s="207">
        <v>1.5</v>
      </c>
    </row>
    <row r="130" spans="1:9" ht="27.75" customHeight="1">
      <c r="A130" s="507" t="s">
        <v>317</v>
      </c>
      <c r="B130" s="508"/>
      <c r="C130" s="508"/>
      <c r="D130" s="509"/>
      <c r="E130" s="481" t="s">
        <v>318</v>
      </c>
      <c r="F130" s="483"/>
      <c r="G130" s="34"/>
      <c r="H130" s="34"/>
      <c r="I130" s="206">
        <f>I131</f>
        <v>162.7</v>
      </c>
    </row>
    <row r="131" spans="1:9" s="9" customFormat="1" ht="12.75" customHeight="1">
      <c r="A131" s="494" t="s">
        <v>319</v>
      </c>
      <c r="B131" s="495"/>
      <c r="C131" s="495"/>
      <c r="D131" s="496"/>
      <c r="E131" s="413" t="s">
        <v>320</v>
      </c>
      <c r="F131" s="419"/>
      <c r="G131" s="37"/>
      <c r="H131" s="37"/>
      <c r="I131" s="207">
        <f>I132</f>
        <v>162.7</v>
      </c>
    </row>
    <row r="132" spans="1:9" s="9" customFormat="1" ht="12.75" customHeight="1">
      <c r="A132" s="371" t="s">
        <v>102</v>
      </c>
      <c r="B132" s="372"/>
      <c r="C132" s="372"/>
      <c r="D132" s="373"/>
      <c r="E132" s="413" t="s">
        <v>320</v>
      </c>
      <c r="F132" s="419"/>
      <c r="G132" s="37" t="s">
        <v>30</v>
      </c>
      <c r="H132" s="37"/>
      <c r="I132" s="207">
        <f>I133</f>
        <v>162.7</v>
      </c>
    </row>
    <row r="133" spans="1:9" s="9" customFormat="1" ht="12.75" customHeight="1">
      <c r="A133" s="410" t="s">
        <v>70</v>
      </c>
      <c r="B133" s="411"/>
      <c r="C133" s="411"/>
      <c r="D133" s="412"/>
      <c r="E133" s="413" t="s">
        <v>320</v>
      </c>
      <c r="F133" s="419"/>
      <c r="G133" s="37" t="s">
        <v>30</v>
      </c>
      <c r="H133" s="37" t="s">
        <v>90</v>
      </c>
      <c r="I133" s="207">
        <v>162.7</v>
      </c>
    </row>
    <row r="134" spans="1:9" s="9" customFormat="1" ht="27" customHeight="1">
      <c r="A134" s="531" t="s">
        <v>321</v>
      </c>
      <c r="B134" s="532"/>
      <c r="C134" s="532"/>
      <c r="D134" s="533"/>
      <c r="E134" s="481" t="s">
        <v>322</v>
      </c>
      <c r="F134" s="483"/>
      <c r="G134" s="34"/>
      <c r="H134" s="34"/>
      <c r="I134" s="206">
        <f>I135+I143+I146+I150+I159</f>
        <v>6307.6</v>
      </c>
    </row>
    <row r="135" spans="1:9" s="9" customFormat="1" ht="37.5" customHeight="1">
      <c r="A135" s="531" t="s">
        <v>323</v>
      </c>
      <c r="B135" s="532"/>
      <c r="C135" s="532"/>
      <c r="D135" s="533"/>
      <c r="E135" s="481" t="s">
        <v>324</v>
      </c>
      <c r="F135" s="483"/>
      <c r="G135" s="34"/>
      <c r="H135" s="34"/>
      <c r="I135" s="206">
        <f>I136</f>
        <v>276.1</v>
      </c>
    </row>
    <row r="136" spans="1:9" ht="30" customHeight="1">
      <c r="A136" s="527" t="s">
        <v>325</v>
      </c>
      <c r="B136" s="528"/>
      <c r="C136" s="528"/>
      <c r="D136" s="529"/>
      <c r="E136" s="413" t="s">
        <v>326</v>
      </c>
      <c r="F136" s="419"/>
      <c r="G136" s="37"/>
      <c r="H136" s="37"/>
      <c r="I136" s="207">
        <f>I137</f>
        <v>276.1</v>
      </c>
    </row>
    <row r="137" spans="1:9" ht="12.75" customHeight="1">
      <c r="A137" s="494" t="s">
        <v>99</v>
      </c>
      <c r="B137" s="495"/>
      <c r="C137" s="495"/>
      <c r="D137" s="496"/>
      <c r="E137" s="413" t="s">
        <v>326</v>
      </c>
      <c r="F137" s="419"/>
      <c r="G137" s="37" t="s">
        <v>98</v>
      </c>
      <c r="H137" s="37"/>
      <c r="I137" s="207">
        <f>I138</f>
        <v>276.1</v>
      </c>
    </row>
    <row r="138" spans="1:9" ht="12.75" customHeight="1">
      <c r="A138" s="371" t="s">
        <v>327</v>
      </c>
      <c r="B138" s="372"/>
      <c r="C138" s="372"/>
      <c r="D138" s="373"/>
      <c r="E138" s="413" t="s">
        <v>326</v>
      </c>
      <c r="F138" s="419"/>
      <c r="G138" s="37" t="s">
        <v>98</v>
      </c>
      <c r="H138" s="37" t="s">
        <v>95</v>
      </c>
      <c r="I138" s="207">
        <v>276.1</v>
      </c>
    </row>
    <row r="139" spans="1:9" ht="30.75" customHeight="1" hidden="1">
      <c r="A139" s="507" t="s">
        <v>328</v>
      </c>
      <c r="B139" s="508"/>
      <c r="C139" s="508"/>
      <c r="D139" s="509"/>
      <c r="E139" s="481" t="s">
        <v>329</v>
      </c>
      <c r="F139" s="483"/>
      <c r="G139" s="34"/>
      <c r="H139" s="34"/>
      <c r="I139" s="206">
        <f>I140</f>
        <v>0</v>
      </c>
    </row>
    <row r="140" spans="1:9" ht="13.5" customHeight="1" hidden="1">
      <c r="A140" s="527" t="s">
        <v>325</v>
      </c>
      <c r="B140" s="528"/>
      <c r="C140" s="528"/>
      <c r="D140" s="529"/>
      <c r="E140" s="413" t="s">
        <v>330</v>
      </c>
      <c r="F140" s="419"/>
      <c r="G140" s="37"/>
      <c r="H140" s="37"/>
      <c r="I140" s="207">
        <f>I141</f>
        <v>0</v>
      </c>
    </row>
    <row r="141" spans="1:9" ht="12.75" customHeight="1" hidden="1">
      <c r="A141" s="494" t="s">
        <v>99</v>
      </c>
      <c r="B141" s="495"/>
      <c r="C141" s="495"/>
      <c r="D141" s="496"/>
      <c r="E141" s="413" t="s">
        <v>330</v>
      </c>
      <c r="F141" s="419"/>
      <c r="G141" s="37" t="s">
        <v>98</v>
      </c>
      <c r="H141" s="37"/>
      <c r="I141" s="207">
        <f>I142</f>
        <v>0</v>
      </c>
    </row>
    <row r="142" spans="1:9" ht="12.75" customHeight="1" hidden="1">
      <c r="A142" s="510" t="s">
        <v>37</v>
      </c>
      <c r="B142" s="505"/>
      <c r="C142" s="505"/>
      <c r="D142" s="506"/>
      <c r="E142" s="413" t="s">
        <v>330</v>
      </c>
      <c r="F142" s="419"/>
      <c r="G142" s="37" t="s">
        <v>98</v>
      </c>
      <c r="H142" s="37" t="s">
        <v>85</v>
      </c>
      <c r="I142" s="207">
        <v>0</v>
      </c>
    </row>
    <row r="143" spans="1:9" ht="31.5" customHeight="1">
      <c r="A143" s="497" t="s">
        <v>374</v>
      </c>
      <c r="B143" s="498"/>
      <c r="C143" s="498"/>
      <c r="D143" s="499"/>
      <c r="E143" s="481" t="s">
        <v>375</v>
      </c>
      <c r="F143" s="483"/>
      <c r="G143" s="37"/>
      <c r="H143" s="37"/>
      <c r="I143" s="206">
        <f>I145</f>
        <v>0</v>
      </c>
    </row>
    <row r="144" spans="1:9" ht="39" customHeight="1">
      <c r="A144" s="491" t="s">
        <v>376</v>
      </c>
      <c r="B144" s="492"/>
      <c r="C144" s="492"/>
      <c r="D144" s="493"/>
      <c r="E144" s="413" t="s">
        <v>414</v>
      </c>
      <c r="F144" s="419"/>
      <c r="G144" s="37"/>
      <c r="H144" s="37"/>
      <c r="I144" s="207">
        <f>I145</f>
        <v>0</v>
      </c>
    </row>
    <row r="145" spans="1:9" ht="20.25" customHeight="1">
      <c r="A145" s="494" t="s">
        <v>99</v>
      </c>
      <c r="B145" s="495"/>
      <c r="C145" s="495"/>
      <c r="D145" s="496"/>
      <c r="E145" s="413" t="s">
        <v>414</v>
      </c>
      <c r="F145" s="419"/>
      <c r="G145" s="37" t="s">
        <v>98</v>
      </c>
      <c r="H145" s="37" t="s">
        <v>355</v>
      </c>
      <c r="I145" s="207">
        <v>0</v>
      </c>
    </row>
    <row r="146" spans="1:9" ht="31.5" customHeight="1">
      <c r="A146" s="497" t="s">
        <v>377</v>
      </c>
      <c r="B146" s="498"/>
      <c r="C146" s="498"/>
      <c r="D146" s="499"/>
      <c r="E146" s="481" t="s">
        <v>379</v>
      </c>
      <c r="F146" s="483"/>
      <c r="G146" s="37"/>
      <c r="H146" s="37"/>
      <c r="I146" s="206">
        <f>I147</f>
        <v>1320.9</v>
      </c>
    </row>
    <row r="147" spans="1:9" ht="25.5" customHeight="1">
      <c r="A147" s="491" t="s">
        <v>325</v>
      </c>
      <c r="B147" s="492"/>
      <c r="C147" s="492"/>
      <c r="D147" s="493"/>
      <c r="E147" s="413" t="s">
        <v>380</v>
      </c>
      <c r="F147" s="419"/>
      <c r="G147" s="37"/>
      <c r="H147" s="37"/>
      <c r="I147" s="207">
        <f>I149</f>
        <v>1320.9</v>
      </c>
    </row>
    <row r="148" spans="1:9" ht="19.5" customHeight="1">
      <c r="A148" s="491" t="s">
        <v>99</v>
      </c>
      <c r="B148" s="492"/>
      <c r="C148" s="492"/>
      <c r="D148" s="493"/>
      <c r="E148" s="413" t="s">
        <v>380</v>
      </c>
      <c r="F148" s="419"/>
      <c r="G148" s="37"/>
      <c r="H148" s="37"/>
      <c r="I148" s="207">
        <f>I149</f>
        <v>1320.9</v>
      </c>
    </row>
    <row r="149" spans="1:9" ht="15.75" customHeight="1">
      <c r="A149" s="491" t="s">
        <v>378</v>
      </c>
      <c r="B149" s="492"/>
      <c r="C149" s="492"/>
      <c r="D149" s="493"/>
      <c r="E149" s="413" t="s">
        <v>380</v>
      </c>
      <c r="F149" s="419"/>
      <c r="G149" s="37" t="s">
        <v>98</v>
      </c>
      <c r="H149" s="37" t="s">
        <v>84</v>
      </c>
      <c r="I149" s="207">
        <v>1320.9</v>
      </c>
    </row>
    <row r="150" spans="1:9" ht="30" customHeight="1">
      <c r="A150" s="497" t="s">
        <v>328</v>
      </c>
      <c r="B150" s="498"/>
      <c r="C150" s="498"/>
      <c r="D150" s="499"/>
      <c r="E150" s="481" t="s">
        <v>329</v>
      </c>
      <c r="F150" s="483"/>
      <c r="G150" s="37"/>
      <c r="H150" s="37"/>
      <c r="I150" s="206">
        <f>I151+I154</f>
        <v>2315.6000000000004</v>
      </c>
    </row>
    <row r="151" spans="1:9" ht="30" customHeight="1">
      <c r="A151" s="491" t="s">
        <v>325</v>
      </c>
      <c r="B151" s="492"/>
      <c r="C151" s="492"/>
      <c r="D151" s="493"/>
      <c r="E151" s="413" t="s">
        <v>330</v>
      </c>
      <c r="F151" s="419"/>
      <c r="G151" s="37"/>
      <c r="H151" s="37"/>
      <c r="I151" s="207">
        <f>I152</f>
        <v>1196.2</v>
      </c>
    </row>
    <row r="152" spans="1:9" ht="15.75" customHeight="1">
      <c r="A152" s="491" t="s">
        <v>99</v>
      </c>
      <c r="B152" s="492"/>
      <c r="C152" s="492"/>
      <c r="D152" s="493"/>
      <c r="E152" s="413" t="s">
        <v>330</v>
      </c>
      <c r="F152" s="419"/>
      <c r="G152" s="37" t="s">
        <v>98</v>
      </c>
      <c r="H152" s="37"/>
      <c r="I152" s="207">
        <f>I153</f>
        <v>1196.2</v>
      </c>
    </row>
    <row r="153" spans="1:9" ht="15.75" customHeight="1">
      <c r="A153" s="491" t="s">
        <v>37</v>
      </c>
      <c r="B153" s="492"/>
      <c r="C153" s="492"/>
      <c r="D153" s="493"/>
      <c r="E153" s="413" t="s">
        <v>330</v>
      </c>
      <c r="F153" s="419"/>
      <c r="G153" s="37" t="s">
        <v>98</v>
      </c>
      <c r="H153" s="37" t="s">
        <v>85</v>
      </c>
      <c r="I153" s="207">
        <v>1196.2</v>
      </c>
    </row>
    <row r="154" spans="1:9" ht="33" customHeight="1">
      <c r="A154" s="497" t="s">
        <v>481</v>
      </c>
      <c r="B154" s="498"/>
      <c r="C154" s="498"/>
      <c r="D154" s="499"/>
      <c r="E154" s="481" t="s">
        <v>479</v>
      </c>
      <c r="F154" s="483"/>
      <c r="G154" s="37"/>
      <c r="H154" s="37"/>
      <c r="I154" s="206">
        <f>I155+I157</f>
        <v>1119.4</v>
      </c>
    </row>
    <row r="155" spans="1:9" ht="15.75" customHeight="1">
      <c r="A155" s="494" t="s">
        <v>99</v>
      </c>
      <c r="B155" s="495"/>
      <c r="C155" s="495"/>
      <c r="D155" s="496"/>
      <c r="E155" s="413" t="s">
        <v>479</v>
      </c>
      <c r="F155" s="419"/>
      <c r="G155" s="37"/>
      <c r="H155" s="37"/>
      <c r="I155" s="207">
        <f>I156</f>
        <v>1063.4</v>
      </c>
    </row>
    <row r="156" spans="1:9" ht="15.75" customHeight="1">
      <c r="A156" s="491" t="s">
        <v>37</v>
      </c>
      <c r="B156" s="492"/>
      <c r="C156" s="492"/>
      <c r="D156" s="493"/>
      <c r="E156" s="413" t="s">
        <v>479</v>
      </c>
      <c r="F156" s="419"/>
      <c r="G156" s="37"/>
      <c r="H156" s="37"/>
      <c r="I156" s="207">
        <v>1063.4</v>
      </c>
    </row>
    <row r="157" spans="1:9" ht="15.75" customHeight="1">
      <c r="A157" s="494" t="s">
        <v>99</v>
      </c>
      <c r="B157" s="495"/>
      <c r="C157" s="495"/>
      <c r="D157" s="496"/>
      <c r="E157" s="413" t="s">
        <v>479</v>
      </c>
      <c r="F157" s="419"/>
      <c r="G157" s="37"/>
      <c r="H157" s="37"/>
      <c r="I157" s="207">
        <f>I158</f>
        <v>56</v>
      </c>
    </row>
    <row r="158" spans="1:9" ht="15.75" customHeight="1">
      <c r="A158" s="491" t="s">
        <v>37</v>
      </c>
      <c r="B158" s="492"/>
      <c r="C158" s="492"/>
      <c r="D158" s="493"/>
      <c r="E158" s="413" t="s">
        <v>479</v>
      </c>
      <c r="F158" s="419"/>
      <c r="G158" s="37" t="s">
        <v>98</v>
      </c>
      <c r="H158" s="37" t="s">
        <v>85</v>
      </c>
      <c r="I158" s="207">
        <v>56</v>
      </c>
    </row>
    <row r="159" spans="1:9" ht="12.75" customHeight="1">
      <c r="A159" s="458" t="s">
        <v>381</v>
      </c>
      <c r="B159" s="459"/>
      <c r="C159" s="459"/>
      <c r="D159" s="460"/>
      <c r="E159" s="481" t="s">
        <v>331</v>
      </c>
      <c r="F159" s="483"/>
      <c r="G159" s="34"/>
      <c r="H159" s="35"/>
      <c r="I159" s="206">
        <f>I160</f>
        <v>2395</v>
      </c>
    </row>
    <row r="160" spans="1:9" ht="12.75" customHeight="1">
      <c r="A160" s="525" t="s">
        <v>332</v>
      </c>
      <c r="B160" s="511"/>
      <c r="C160" s="511"/>
      <c r="D160" s="512"/>
      <c r="E160" s="427" t="s">
        <v>333</v>
      </c>
      <c r="F160" s="429"/>
      <c r="G160" s="220"/>
      <c r="H160" s="78"/>
      <c r="I160" s="221">
        <f>I161+I163</f>
        <v>2395</v>
      </c>
    </row>
    <row r="161" spans="1:9" ht="12.75" customHeight="1">
      <c r="A161" s="494" t="s">
        <v>97</v>
      </c>
      <c r="B161" s="495"/>
      <c r="C161" s="495"/>
      <c r="D161" s="496"/>
      <c r="E161" s="427" t="s">
        <v>333</v>
      </c>
      <c r="F161" s="429"/>
      <c r="G161" s="37" t="s">
        <v>96</v>
      </c>
      <c r="H161" s="37"/>
      <c r="I161" s="215">
        <f>I162</f>
        <v>1979.1</v>
      </c>
    </row>
    <row r="162" spans="1:9" ht="12.75">
      <c r="A162" s="510" t="s">
        <v>3</v>
      </c>
      <c r="B162" s="505"/>
      <c r="C162" s="505"/>
      <c r="D162" s="506"/>
      <c r="E162" s="427" t="s">
        <v>333</v>
      </c>
      <c r="F162" s="429"/>
      <c r="G162" s="37" t="s">
        <v>96</v>
      </c>
      <c r="H162" s="37" t="s">
        <v>88</v>
      </c>
      <c r="I162" s="215">
        <v>1979.1</v>
      </c>
    </row>
    <row r="163" spans="1:9" ht="12.75" customHeight="1">
      <c r="A163" s="494" t="s">
        <v>99</v>
      </c>
      <c r="B163" s="495"/>
      <c r="C163" s="495"/>
      <c r="D163" s="496"/>
      <c r="E163" s="427" t="s">
        <v>333</v>
      </c>
      <c r="F163" s="429"/>
      <c r="G163" s="37" t="s">
        <v>98</v>
      </c>
      <c r="H163" s="37"/>
      <c r="I163" s="215">
        <f>I164</f>
        <v>415.9</v>
      </c>
    </row>
    <row r="164" spans="1:9" ht="12.75">
      <c r="A164" s="510" t="s">
        <v>3</v>
      </c>
      <c r="B164" s="505"/>
      <c r="C164" s="505"/>
      <c r="D164" s="506"/>
      <c r="E164" s="427" t="s">
        <v>333</v>
      </c>
      <c r="F164" s="429"/>
      <c r="G164" s="37" t="s">
        <v>98</v>
      </c>
      <c r="H164" s="37" t="s">
        <v>88</v>
      </c>
      <c r="I164" s="215">
        <v>415.9</v>
      </c>
    </row>
    <row r="165" spans="1:9" ht="12.75" customHeight="1">
      <c r="A165" s="507" t="s">
        <v>382</v>
      </c>
      <c r="B165" s="508"/>
      <c r="C165" s="508"/>
      <c r="D165" s="509"/>
      <c r="E165" s="481" t="s">
        <v>294</v>
      </c>
      <c r="F165" s="483"/>
      <c r="G165" s="34"/>
      <c r="H165" s="34"/>
      <c r="I165" s="206">
        <f>I166</f>
        <v>136.4</v>
      </c>
    </row>
    <row r="166" spans="1:9" ht="12.75" customHeight="1">
      <c r="A166" s="494" t="s">
        <v>357</v>
      </c>
      <c r="B166" s="495"/>
      <c r="C166" s="495"/>
      <c r="D166" s="496"/>
      <c r="E166" s="413" t="s">
        <v>383</v>
      </c>
      <c r="F166" s="419"/>
      <c r="G166" s="37" t="s">
        <v>384</v>
      </c>
      <c r="H166" s="37" t="s">
        <v>358</v>
      </c>
      <c r="I166" s="207">
        <v>136.4</v>
      </c>
    </row>
    <row r="167" spans="1:9" ht="22.5" customHeight="1">
      <c r="A167" s="507" t="s">
        <v>385</v>
      </c>
      <c r="B167" s="508"/>
      <c r="C167" s="508"/>
      <c r="D167" s="509"/>
      <c r="E167" s="481" t="s">
        <v>386</v>
      </c>
      <c r="F167" s="483"/>
      <c r="G167" s="37"/>
      <c r="H167" s="37"/>
      <c r="I167" s="206">
        <f>I168</f>
        <v>50</v>
      </c>
    </row>
    <row r="168" spans="1:9" ht="12.75" customHeight="1">
      <c r="A168" s="491" t="s">
        <v>387</v>
      </c>
      <c r="B168" s="492"/>
      <c r="C168" s="492"/>
      <c r="D168" s="493"/>
      <c r="E168" s="413" t="s">
        <v>388</v>
      </c>
      <c r="F168" s="419"/>
      <c r="G168" s="196"/>
      <c r="H168" s="196"/>
      <c r="I168" s="222">
        <f>I169</f>
        <v>50</v>
      </c>
    </row>
    <row r="169" spans="1:9" ht="12.75" customHeight="1">
      <c r="A169" s="525" t="s">
        <v>332</v>
      </c>
      <c r="B169" s="511"/>
      <c r="C169" s="511"/>
      <c r="D169" s="512"/>
      <c r="E169" s="413" t="s">
        <v>388</v>
      </c>
      <c r="F169" s="419"/>
      <c r="G169" s="196"/>
      <c r="H169" s="196"/>
      <c r="I169" s="222">
        <f>I170</f>
        <v>50</v>
      </c>
    </row>
    <row r="170" spans="1:9" ht="19.5" customHeight="1">
      <c r="A170" s="494" t="s">
        <v>99</v>
      </c>
      <c r="B170" s="495"/>
      <c r="C170" s="495"/>
      <c r="D170" s="496"/>
      <c r="E170" s="413" t="s">
        <v>388</v>
      </c>
      <c r="F170" s="419"/>
      <c r="G170" s="37" t="s">
        <v>98</v>
      </c>
      <c r="H170" s="37"/>
      <c r="I170" s="222">
        <f>I171</f>
        <v>50</v>
      </c>
    </row>
    <row r="171" spans="1:9" ht="19.5" customHeight="1">
      <c r="A171" s="491" t="s">
        <v>389</v>
      </c>
      <c r="B171" s="492"/>
      <c r="C171" s="492"/>
      <c r="D171" s="493"/>
      <c r="E171" s="413" t="s">
        <v>388</v>
      </c>
      <c r="F171" s="419"/>
      <c r="G171" s="37" t="s">
        <v>98</v>
      </c>
      <c r="H171" s="37" t="s">
        <v>361</v>
      </c>
      <c r="I171" s="222">
        <v>50</v>
      </c>
    </row>
    <row r="172" spans="1:9" ht="14.25" customHeight="1">
      <c r="A172" s="497" t="s">
        <v>63</v>
      </c>
      <c r="B172" s="498"/>
      <c r="C172" s="498"/>
      <c r="D172" s="499"/>
      <c r="E172" s="413"/>
      <c r="F172" s="419"/>
      <c r="G172" s="37"/>
      <c r="H172" s="37"/>
      <c r="I172" s="319">
        <f>I13+I70</f>
        <v>126602.5</v>
      </c>
    </row>
    <row r="173" ht="2.25" customHeight="1"/>
    <row r="174" ht="48.75" customHeight="1"/>
    <row r="175" ht="14.25" customHeight="1"/>
    <row r="176" ht="13.5" customHeight="1"/>
    <row r="177" ht="27" customHeight="1"/>
    <row r="178" ht="15.75" customHeight="1"/>
    <row r="181" ht="12.75" customHeight="1"/>
    <row r="184" ht="53.25" customHeight="1">
      <c r="A184" s="11" t="s">
        <v>64</v>
      </c>
    </row>
    <row r="185" ht="15.75" customHeight="1">
      <c r="A185" s="11"/>
    </row>
    <row r="186" s="4" customFormat="1" ht="12.75"/>
    <row r="187" s="4" customFormat="1" ht="12.75"/>
    <row r="188" ht="54" customHeight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8" customHeight="1"/>
    <row r="195" ht="27" customHeight="1"/>
    <row r="196" ht="18" customHeight="1"/>
    <row r="197" ht="18" customHeight="1"/>
    <row r="198" ht="24" customHeight="1"/>
    <row r="199" ht="18" customHeight="1"/>
    <row r="200" ht="38.25" customHeight="1"/>
    <row r="201" ht="15" customHeight="1"/>
    <row r="202" ht="67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spans="1:8" ht="13.5" customHeight="1">
      <c r="A210" s="56"/>
      <c r="B210" s="56"/>
      <c r="C210" s="56"/>
      <c r="D210" s="77"/>
      <c r="E210" s="77"/>
      <c r="F210" s="51"/>
      <c r="G210" s="77"/>
      <c r="H210" s="67"/>
    </row>
    <row r="211" spans="1:8" ht="13.5" customHeight="1">
      <c r="A211" s="56"/>
      <c r="B211" s="56"/>
      <c r="C211" s="56"/>
      <c r="D211" s="77"/>
      <c r="E211" s="77"/>
      <c r="F211" s="51"/>
      <c r="G211" s="77"/>
      <c r="H211" s="67"/>
    </row>
    <row r="212" spans="1:8" ht="13.5" customHeight="1">
      <c r="A212" s="56"/>
      <c r="B212" s="56"/>
      <c r="C212" s="56"/>
      <c r="D212" s="77"/>
      <c r="E212" s="77"/>
      <c r="F212" s="51"/>
      <c r="G212" s="77"/>
      <c r="H212" s="67"/>
    </row>
    <row r="213" spans="1:8" ht="13.5" customHeight="1">
      <c r="A213" s="56"/>
      <c r="B213" s="56"/>
      <c r="C213" s="56"/>
      <c r="D213" s="77"/>
      <c r="E213" s="77"/>
      <c r="F213" s="51"/>
      <c r="G213" s="77"/>
      <c r="H213" s="67"/>
    </row>
    <row r="214" spans="1:8" ht="13.5" customHeight="1">
      <c r="A214" s="56"/>
      <c r="B214" s="56"/>
      <c r="C214" s="56"/>
      <c r="D214" s="77"/>
      <c r="E214" s="77"/>
      <c r="F214" s="51"/>
      <c r="G214" s="77"/>
      <c r="H214" s="67"/>
    </row>
    <row r="215" spans="1:8" ht="13.5" customHeight="1">
      <c r="A215" s="56"/>
      <c r="B215" s="56"/>
      <c r="C215" s="56"/>
      <c r="D215" s="77"/>
      <c r="E215" s="77"/>
      <c r="F215" s="51"/>
      <c r="G215" s="77"/>
      <c r="H215" s="67"/>
    </row>
    <row r="216" spans="1:8" ht="13.5" customHeight="1">
      <c r="A216" s="56"/>
      <c r="B216" s="56"/>
      <c r="C216" s="56"/>
      <c r="D216" s="77"/>
      <c r="E216" s="77"/>
      <c r="F216" s="51"/>
      <c r="G216" s="77"/>
      <c r="H216" s="67"/>
    </row>
    <row r="217" spans="1:8" ht="13.5" customHeight="1">
      <c r="A217" s="56"/>
      <c r="B217" s="56"/>
      <c r="C217" s="56"/>
      <c r="D217" s="77"/>
      <c r="E217" s="77"/>
      <c r="F217" s="51"/>
      <c r="G217" s="77"/>
      <c r="H217" s="67"/>
    </row>
    <row r="218" spans="1:8" ht="13.5" customHeight="1">
      <c r="A218" s="56"/>
      <c r="B218" s="56"/>
      <c r="C218" s="56"/>
      <c r="D218" s="77"/>
      <c r="E218" s="77"/>
      <c r="F218" s="51"/>
      <c r="G218" s="77"/>
      <c r="H218" s="67"/>
    </row>
    <row r="219" spans="1:8" ht="13.5" customHeight="1">
      <c r="A219" s="56"/>
      <c r="B219" s="56"/>
      <c r="C219" s="56"/>
      <c r="D219" s="77"/>
      <c r="E219" s="77"/>
      <c r="F219" s="51"/>
      <c r="G219" s="77"/>
      <c r="H219" s="67"/>
    </row>
    <row r="220" spans="1:8" ht="13.5" customHeight="1">
      <c r="A220" s="56"/>
      <c r="B220" s="56"/>
      <c r="C220" s="56"/>
      <c r="D220" s="77"/>
      <c r="E220" s="77"/>
      <c r="F220" s="51"/>
      <c r="G220" s="77"/>
      <c r="H220" s="67"/>
    </row>
    <row r="221" spans="1:8" ht="13.5" customHeight="1">
      <c r="A221" s="56"/>
      <c r="B221" s="56"/>
      <c r="C221" s="56"/>
      <c r="D221" s="77"/>
      <c r="E221" s="77"/>
      <c r="F221" s="51"/>
      <c r="G221" s="77"/>
      <c r="H221" s="67"/>
    </row>
    <row r="222" spans="1:8" ht="13.5" customHeight="1">
      <c r="A222" s="56"/>
      <c r="B222" s="56"/>
      <c r="C222" s="56"/>
      <c r="D222" s="77"/>
      <c r="E222" s="77"/>
      <c r="F222" s="51"/>
      <c r="G222" s="77"/>
      <c r="H222" s="67"/>
    </row>
    <row r="223" spans="1:8" ht="13.5" customHeight="1">
      <c r="A223" s="56"/>
      <c r="B223" s="56"/>
      <c r="C223" s="56"/>
      <c r="D223" s="77"/>
      <c r="E223" s="77"/>
      <c r="F223" s="51"/>
      <c r="G223" s="77"/>
      <c r="H223" s="67"/>
    </row>
    <row r="224" spans="1:8" ht="13.5" customHeight="1">
      <c r="A224" s="56"/>
      <c r="B224" s="56"/>
      <c r="C224" s="56"/>
      <c r="D224" s="77"/>
      <c r="E224" s="77"/>
      <c r="F224" s="51"/>
      <c r="G224" s="77"/>
      <c r="H224" s="67"/>
    </row>
    <row r="225" spans="1:8" ht="13.5" customHeight="1">
      <c r="A225" s="56"/>
      <c r="B225" s="56"/>
      <c r="C225" s="56"/>
      <c r="D225" s="77"/>
      <c r="E225" s="77"/>
      <c r="F225" s="51"/>
      <c r="G225" s="77"/>
      <c r="H225" s="67"/>
    </row>
    <row r="226" spans="1:8" ht="13.5" customHeight="1">
      <c r="A226" s="56"/>
      <c r="B226" s="56"/>
      <c r="C226" s="56"/>
      <c r="D226" s="77"/>
      <c r="E226" s="77"/>
      <c r="F226" s="51"/>
      <c r="G226" s="77"/>
      <c r="H226" s="67"/>
    </row>
    <row r="227" spans="1:8" ht="13.5" customHeight="1">
      <c r="A227" s="56"/>
      <c r="B227" s="56"/>
      <c r="C227" s="56"/>
      <c r="D227" s="77"/>
      <c r="E227" s="77"/>
      <c r="F227" s="51"/>
      <c r="G227" s="77"/>
      <c r="H227" s="67"/>
    </row>
    <row r="228" spans="1:8" ht="13.5" customHeight="1">
      <c r="A228" s="56"/>
      <c r="B228" s="56"/>
      <c r="C228" s="56"/>
      <c r="D228" s="77"/>
      <c r="E228" s="77"/>
      <c r="F228" s="51"/>
      <c r="G228" s="77"/>
      <c r="H228" s="67"/>
    </row>
    <row r="229" spans="1:8" ht="13.5" customHeight="1">
      <c r="A229" s="56"/>
      <c r="B229" s="56"/>
      <c r="C229" s="56"/>
      <c r="D229" s="77"/>
      <c r="E229" s="77"/>
      <c r="F229" s="51"/>
      <c r="G229" s="77"/>
      <c r="H229" s="67"/>
    </row>
    <row r="230" spans="1:8" ht="13.5" customHeight="1">
      <c r="A230" s="56"/>
      <c r="B230" s="56"/>
      <c r="C230" s="56"/>
      <c r="D230" s="77"/>
      <c r="E230" s="77"/>
      <c r="F230" s="51"/>
      <c r="G230" s="77"/>
      <c r="H230" s="67"/>
    </row>
    <row r="231" spans="1:8" ht="13.5" customHeight="1">
      <c r="A231" s="56"/>
      <c r="B231" s="56"/>
      <c r="C231" s="56"/>
      <c r="D231" s="77"/>
      <c r="E231" s="77"/>
      <c r="F231" s="51"/>
      <c r="G231" s="77"/>
      <c r="H231" s="67"/>
    </row>
    <row r="232" spans="1:8" ht="13.5" customHeight="1">
      <c r="A232" s="56"/>
      <c r="B232" s="56"/>
      <c r="C232" s="56"/>
      <c r="D232" s="77"/>
      <c r="E232" s="77"/>
      <c r="F232" s="51"/>
      <c r="G232" s="77"/>
      <c r="H232" s="67"/>
    </row>
    <row r="233" spans="1:8" ht="13.5" customHeight="1">
      <c r="A233" s="56"/>
      <c r="B233" s="56"/>
      <c r="C233" s="56"/>
      <c r="D233" s="77"/>
      <c r="E233" s="77"/>
      <c r="F233" s="51"/>
      <c r="G233" s="77"/>
      <c r="H233" s="67"/>
    </row>
    <row r="234" spans="1:8" ht="13.5" customHeight="1">
      <c r="A234" s="56"/>
      <c r="B234" s="56"/>
      <c r="C234" s="56"/>
      <c r="D234" s="77"/>
      <c r="E234" s="77"/>
      <c r="F234" s="51"/>
      <c r="G234" s="77"/>
      <c r="H234" s="67"/>
    </row>
    <row r="235" spans="1:8" ht="13.5" customHeight="1">
      <c r="A235" s="56"/>
      <c r="B235" s="56"/>
      <c r="C235" s="56"/>
      <c r="D235" s="77"/>
      <c r="E235" s="77"/>
      <c r="F235" s="51"/>
      <c r="G235" s="77"/>
      <c r="H235" s="67"/>
    </row>
    <row r="236" spans="1:8" ht="13.5" customHeight="1">
      <c r="A236" s="56"/>
      <c r="B236" s="56"/>
      <c r="C236" s="56"/>
      <c r="D236" s="77"/>
      <c r="E236" s="77"/>
      <c r="F236" s="51"/>
      <c r="G236" s="77"/>
      <c r="H236" s="67"/>
    </row>
    <row r="237" spans="1:8" ht="13.5" customHeight="1">
      <c r="A237" s="56"/>
      <c r="B237" s="56"/>
      <c r="C237" s="56"/>
      <c r="D237" s="77"/>
      <c r="E237" s="77"/>
      <c r="F237" s="51"/>
      <c r="G237" s="77"/>
      <c r="H237" s="67"/>
    </row>
    <row r="238" spans="1:8" ht="13.5" customHeight="1">
      <c r="A238" s="56"/>
      <c r="B238" s="56"/>
      <c r="C238" s="56"/>
      <c r="D238" s="77"/>
      <c r="E238" s="77"/>
      <c r="F238" s="51"/>
      <c r="G238" s="77"/>
      <c r="H238" s="67"/>
    </row>
    <row r="239" spans="1:8" ht="13.5" customHeight="1">
      <c r="A239" s="56"/>
      <c r="B239" s="56"/>
      <c r="C239" s="56"/>
      <c r="D239" s="77"/>
      <c r="E239" s="77"/>
      <c r="F239" s="51"/>
      <c r="G239" s="77"/>
      <c r="H239" s="67"/>
    </row>
    <row r="240" spans="1:8" ht="13.5" customHeight="1">
      <c r="A240" s="56"/>
      <c r="B240" s="56"/>
      <c r="C240" s="56"/>
      <c r="D240" s="77"/>
      <c r="E240" s="77"/>
      <c r="F240" s="51"/>
      <c r="G240" s="77"/>
      <c r="H240" s="67"/>
    </row>
  </sheetData>
  <sheetProtection/>
  <mergeCells count="327">
    <mergeCell ref="A158:D158"/>
    <mergeCell ref="A157:D157"/>
    <mergeCell ref="E158:F158"/>
    <mergeCell ref="E157:F157"/>
    <mergeCell ref="E61:F61"/>
    <mergeCell ref="A63:D63"/>
    <mergeCell ref="E63:F63"/>
    <mergeCell ref="E62:F62"/>
    <mergeCell ref="E152:F152"/>
    <mergeCell ref="E147:F147"/>
    <mergeCell ref="A55:D55"/>
    <mergeCell ref="E55:F55"/>
    <mergeCell ref="A58:D58"/>
    <mergeCell ref="E58:F58"/>
    <mergeCell ref="A59:D59"/>
    <mergeCell ref="E59:F59"/>
    <mergeCell ref="A56:D56"/>
    <mergeCell ref="A57:D57"/>
    <mergeCell ref="A61:D61"/>
    <mergeCell ref="E64:F64"/>
    <mergeCell ref="E56:F56"/>
    <mergeCell ref="E57:F57"/>
    <mergeCell ref="A62:D62"/>
    <mergeCell ref="A60:D60"/>
    <mergeCell ref="E60:F60"/>
    <mergeCell ref="A64:D64"/>
    <mergeCell ref="A69:D69"/>
    <mergeCell ref="E69:F69"/>
    <mergeCell ref="A68:D68"/>
    <mergeCell ref="A65:D65"/>
    <mergeCell ref="A66:D66"/>
    <mergeCell ref="A67:D67"/>
    <mergeCell ref="E65:F65"/>
    <mergeCell ref="E66:F66"/>
    <mergeCell ref="E67:F67"/>
    <mergeCell ref="E68:F68"/>
    <mergeCell ref="E47:F47"/>
    <mergeCell ref="A49:D49"/>
    <mergeCell ref="E49:F49"/>
    <mergeCell ref="A48:D48"/>
    <mergeCell ref="E48:F48"/>
    <mergeCell ref="E45:F45"/>
    <mergeCell ref="A34:D34"/>
    <mergeCell ref="E34:F34"/>
    <mergeCell ref="A32:D32"/>
    <mergeCell ref="E25:F25"/>
    <mergeCell ref="E26:F26"/>
    <mergeCell ref="A33:D33"/>
    <mergeCell ref="E33:F33"/>
    <mergeCell ref="E23:F23"/>
    <mergeCell ref="E27:F27"/>
    <mergeCell ref="E28:F28"/>
    <mergeCell ref="E31:F31"/>
    <mergeCell ref="E32:F32"/>
    <mergeCell ref="A29:D29"/>
    <mergeCell ref="A30:D30"/>
    <mergeCell ref="E30:F30"/>
    <mergeCell ref="A21:D21"/>
    <mergeCell ref="E21:F21"/>
    <mergeCell ref="A27:D27"/>
    <mergeCell ref="A28:D28"/>
    <mergeCell ref="A31:D31"/>
    <mergeCell ref="E29:F29"/>
    <mergeCell ref="A24:D24"/>
    <mergeCell ref="A25:D25"/>
    <mergeCell ref="A26:D26"/>
    <mergeCell ref="A23:D23"/>
    <mergeCell ref="A16:D16"/>
    <mergeCell ref="E14:F14"/>
    <mergeCell ref="E15:F15"/>
    <mergeCell ref="E16:F16"/>
    <mergeCell ref="A20:D20"/>
    <mergeCell ref="E20:F20"/>
    <mergeCell ref="A17:D17"/>
    <mergeCell ref="E17:F17"/>
    <mergeCell ref="A18:D18"/>
    <mergeCell ref="A19:D19"/>
    <mergeCell ref="E148:F148"/>
    <mergeCell ref="E149:F149"/>
    <mergeCell ref="A153:D153"/>
    <mergeCell ref="E153:F153"/>
    <mergeCell ref="A150:D150"/>
    <mergeCell ref="E150:F150"/>
    <mergeCell ref="A151:D151"/>
    <mergeCell ref="E151:F151"/>
    <mergeCell ref="A152:D152"/>
    <mergeCell ref="E143:F143"/>
    <mergeCell ref="E144:F144"/>
    <mergeCell ref="A139:D139"/>
    <mergeCell ref="E139:F139"/>
    <mergeCell ref="A141:D141"/>
    <mergeCell ref="E146:F146"/>
    <mergeCell ref="A144:D144"/>
    <mergeCell ref="E141:F141"/>
    <mergeCell ref="E140:F140"/>
    <mergeCell ref="A129:D129"/>
    <mergeCell ref="E133:F133"/>
    <mergeCell ref="A134:D134"/>
    <mergeCell ref="E134:F134"/>
    <mergeCell ref="A135:D135"/>
    <mergeCell ref="A137:D137"/>
    <mergeCell ref="E137:F137"/>
    <mergeCell ref="A136:D136"/>
    <mergeCell ref="E136:F136"/>
    <mergeCell ref="E135:F135"/>
    <mergeCell ref="A138:D138"/>
    <mergeCell ref="E78:F78"/>
    <mergeCell ref="E79:F79"/>
    <mergeCell ref="A128:D128"/>
    <mergeCell ref="A123:D123"/>
    <mergeCell ref="A124:D124"/>
    <mergeCell ref="A125:D125"/>
    <mergeCell ref="E123:F123"/>
    <mergeCell ref="E126:F126"/>
    <mergeCell ref="E128:F128"/>
    <mergeCell ref="A117:D117"/>
    <mergeCell ref="E117:F117"/>
    <mergeCell ref="E116:F116"/>
    <mergeCell ref="E119:F119"/>
    <mergeCell ref="A76:D76"/>
    <mergeCell ref="A77:D77"/>
    <mergeCell ref="A78:D78"/>
    <mergeCell ref="A79:D79"/>
    <mergeCell ref="E76:F76"/>
    <mergeCell ref="A113:D113"/>
    <mergeCell ref="E169:F169"/>
    <mergeCell ref="A171:D171"/>
    <mergeCell ref="E171:F171"/>
    <mergeCell ref="E120:F120"/>
    <mergeCell ref="A118:D118"/>
    <mergeCell ref="E118:F118"/>
    <mergeCell ref="A119:D119"/>
    <mergeCell ref="E129:F129"/>
    <mergeCell ref="A127:D127"/>
    <mergeCell ref="A120:D120"/>
    <mergeCell ref="E127:F127"/>
    <mergeCell ref="E164:F164"/>
    <mergeCell ref="A167:D167"/>
    <mergeCell ref="E167:F167"/>
    <mergeCell ref="A168:D168"/>
    <mergeCell ref="E170:F170"/>
    <mergeCell ref="A162:D162"/>
    <mergeCell ref="E162:F162"/>
    <mergeCell ref="A163:D163"/>
    <mergeCell ref="E163:F163"/>
    <mergeCell ref="A172:D172"/>
    <mergeCell ref="E172:F172"/>
    <mergeCell ref="E168:F168"/>
    <mergeCell ref="A170:D170"/>
    <mergeCell ref="A169:D169"/>
    <mergeCell ref="A143:D143"/>
    <mergeCell ref="E165:F165"/>
    <mergeCell ref="A166:D166"/>
    <mergeCell ref="E166:F166"/>
    <mergeCell ref="A165:D165"/>
    <mergeCell ref="A164:D164"/>
    <mergeCell ref="A161:D161"/>
    <mergeCell ref="E161:F161"/>
    <mergeCell ref="A130:D130"/>
    <mergeCell ref="E130:F130"/>
    <mergeCell ref="A131:D131"/>
    <mergeCell ref="E131:F131"/>
    <mergeCell ref="A132:D132"/>
    <mergeCell ref="A160:D160"/>
    <mergeCell ref="E160:F160"/>
    <mergeCell ref="E113:F113"/>
    <mergeCell ref="A111:D111"/>
    <mergeCell ref="A115:D115"/>
    <mergeCell ref="E115:F115"/>
    <mergeCell ref="A116:D116"/>
    <mergeCell ref="E114:F114"/>
    <mergeCell ref="A114:D114"/>
    <mergeCell ref="E108:F108"/>
    <mergeCell ref="A109:D109"/>
    <mergeCell ref="E109:F109"/>
    <mergeCell ref="E111:F111"/>
    <mergeCell ref="A112:D112"/>
    <mergeCell ref="E112:F112"/>
    <mergeCell ref="A110:D110"/>
    <mergeCell ref="E110:F110"/>
    <mergeCell ref="A107:D107"/>
    <mergeCell ref="E107:F107"/>
    <mergeCell ref="E102:F102"/>
    <mergeCell ref="E101:F101"/>
    <mergeCell ref="A102:D102"/>
    <mergeCell ref="A104:D104"/>
    <mergeCell ref="E106:F106"/>
    <mergeCell ref="E98:F98"/>
    <mergeCell ref="A99:D99"/>
    <mergeCell ref="E95:F95"/>
    <mergeCell ref="E96:F96"/>
    <mergeCell ref="A95:D95"/>
    <mergeCell ref="A103:D103"/>
    <mergeCell ref="E103:F103"/>
    <mergeCell ref="A101:D101"/>
    <mergeCell ref="E74:F74"/>
    <mergeCell ref="A92:D92"/>
    <mergeCell ref="E92:F92"/>
    <mergeCell ref="A89:D89"/>
    <mergeCell ref="A97:D97"/>
    <mergeCell ref="E75:F75"/>
    <mergeCell ref="E80:F80"/>
    <mergeCell ref="E86:F86"/>
    <mergeCell ref="A82:D82"/>
    <mergeCell ref="A83:D83"/>
    <mergeCell ref="A75:D75"/>
    <mergeCell ref="A85:D85"/>
    <mergeCell ref="E85:F85"/>
    <mergeCell ref="E84:F84"/>
    <mergeCell ref="E82:F82"/>
    <mergeCell ref="A81:D81"/>
    <mergeCell ref="E81:F81"/>
    <mergeCell ref="E77:F77"/>
    <mergeCell ref="G1:I1"/>
    <mergeCell ref="E2:I2"/>
    <mergeCell ref="E3:I3"/>
    <mergeCell ref="E4:I4"/>
    <mergeCell ref="E5:I5"/>
    <mergeCell ref="A6:I9"/>
    <mergeCell ref="A12:D12"/>
    <mergeCell ref="E12:F12"/>
    <mergeCell ref="A14:D14"/>
    <mergeCell ref="A149:D149"/>
    <mergeCell ref="A71:D71"/>
    <mergeCell ref="E71:F71"/>
    <mergeCell ref="A73:D73"/>
    <mergeCell ref="A90:D90"/>
    <mergeCell ref="A74:D74"/>
    <mergeCell ref="E73:F73"/>
    <mergeCell ref="A159:D159"/>
    <mergeCell ref="E159:F159"/>
    <mergeCell ref="A145:D145"/>
    <mergeCell ref="E145:F145"/>
    <mergeCell ref="E142:F142"/>
    <mergeCell ref="A140:D140"/>
    <mergeCell ref="A142:D142"/>
    <mergeCell ref="A147:D147"/>
    <mergeCell ref="A148:D148"/>
    <mergeCell ref="A146:D146"/>
    <mergeCell ref="E70:F70"/>
    <mergeCell ref="A80:D80"/>
    <mergeCell ref="E83:F83"/>
    <mergeCell ref="A122:D122"/>
    <mergeCell ref="E122:F122"/>
    <mergeCell ref="A121:D121"/>
    <mergeCell ref="E121:F121"/>
    <mergeCell ref="A84:D84"/>
    <mergeCell ref="A72:D72"/>
    <mergeCell ref="E72:F72"/>
    <mergeCell ref="A87:D87"/>
    <mergeCell ref="E138:F138"/>
    <mergeCell ref="A105:D105"/>
    <mergeCell ref="E105:F105"/>
    <mergeCell ref="E104:F104"/>
    <mergeCell ref="A96:D96"/>
    <mergeCell ref="E132:F132"/>
    <mergeCell ref="A88:D88"/>
    <mergeCell ref="E99:F99"/>
    <mergeCell ref="A98:D98"/>
    <mergeCell ref="A94:D94"/>
    <mergeCell ref="E94:F94"/>
    <mergeCell ref="E97:F97"/>
    <mergeCell ref="E125:F125"/>
    <mergeCell ref="E124:F124"/>
    <mergeCell ref="A93:D93"/>
    <mergeCell ref="E93:F93"/>
    <mergeCell ref="E100:F100"/>
    <mergeCell ref="A100:D100"/>
    <mergeCell ref="A106:D106"/>
    <mergeCell ref="E19:F19"/>
    <mergeCell ref="A22:D22"/>
    <mergeCell ref="E22:F22"/>
    <mergeCell ref="E24:F24"/>
    <mergeCell ref="E90:F90"/>
    <mergeCell ref="E89:F89"/>
    <mergeCell ref="A70:D70"/>
    <mergeCell ref="E87:F87"/>
    <mergeCell ref="E88:F88"/>
    <mergeCell ref="A86:D86"/>
    <mergeCell ref="A156:D156"/>
    <mergeCell ref="E156:F156"/>
    <mergeCell ref="A155:D155"/>
    <mergeCell ref="E155:F155"/>
    <mergeCell ref="A154:D154"/>
    <mergeCell ref="E154:F154"/>
    <mergeCell ref="A133:D133"/>
    <mergeCell ref="A108:D108"/>
    <mergeCell ref="A54:D54"/>
    <mergeCell ref="E54:F54"/>
    <mergeCell ref="A52:D52"/>
    <mergeCell ref="E52:F52"/>
    <mergeCell ref="A53:D53"/>
    <mergeCell ref="E53:F53"/>
    <mergeCell ref="A91:D91"/>
    <mergeCell ref="E91:F91"/>
    <mergeCell ref="A51:D51"/>
    <mergeCell ref="E51:F51"/>
    <mergeCell ref="A50:D50"/>
    <mergeCell ref="E50:F50"/>
    <mergeCell ref="A41:D41"/>
    <mergeCell ref="E41:F41"/>
    <mergeCell ref="A46:D46"/>
    <mergeCell ref="E46:F46"/>
    <mergeCell ref="A45:D45"/>
    <mergeCell ref="A47:D47"/>
    <mergeCell ref="A44:D44"/>
    <mergeCell ref="E44:F44"/>
    <mergeCell ref="A43:D43"/>
    <mergeCell ref="E43:F43"/>
    <mergeCell ref="A42:D42"/>
    <mergeCell ref="E42:F42"/>
    <mergeCell ref="A40:D40"/>
    <mergeCell ref="E40:F40"/>
    <mergeCell ref="A39:D39"/>
    <mergeCell ref="E39:F39"/>
    <mergeCell ref="A38:D38"/>
    <mergeCell ref="E38:F38"/>
    <mergeCell ref="E13:F13"/>
    <mergeCell ref="A13:D13"/>
    <mergeCell ref="A37:D37"/>
    <mergeCell ref="E37:F37"/>
    <mergeCell ref="A36:D36"/>
    <mergeCell ref="E36:F36"/>
    <mergeCell ref="A35:D35"/>
    <mergeCell ref="E35:F35"/>
    <mergeCell ref="E18:F18"/>
    <mergeCell ref="A15:D15"/>
  </mergeCells>
  <printOptions/>
  <pageMargins left="0.7086614173228347" right="0" top="0.35433070866141736" bottom="0" header="0.31496062992125984" footer="0.31496062992125984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5"/>
  <sheetViews>
    <sheetView view="pageBreakPreview" zoomScaleSheetLayoutView="100" zoomScalePageLayoutView="0" workbookViewId="0" topLeftCell="A197">
      <selection activeCell="J179" sqref="J179"/>
    </sheetView>
  </sheetViews>
  <sheetFormatPr defaultColWidth="9.140625" defaultRowHeight="12.75"/>
  <cols>
    <col min="4" max="4" width="31.28125" style="0" customWidth="1"/>
    <col min="5" max="5" width="6.28125" style="0" customWidth="1"/>
    <col min="6" max="6" width="6.7109375" style="0" customWidth="1"/>
    <col min="7" max="7" width="4.00390625" style="0" customWidth="1"/>
    <col min="8" max="8" width="13.7109375" style="0" customWidth="1"/>
    <col min="9" max="9" width="7.140625" style="0" customWidth="1"/>
    <col min="10" max="10" width="9.8515625" style="0" customWidth="1"/>
    <col min="11" max="11" width="10.57421875" style="0" customWidth="1"/>
  </cols>
  <sheetData>
    <row r="1" spans="1:11" ht="12.75">
      <c r="A1" s="10"/>
      <c r="B1" s="10"/>
      <c r="C1" s="10"/>
      <c r="K1" s="28" t="s">
        <v>94</v>
      </c>
    </row>
    <row r="2" spans="1:11" ht="12.75">
      <c r="A2" s="10"/>
      <c r="B2" s="10"/>
      <c r="C2" s="10"/>
      <c r="H2" s="11" t="s">
        <v>391</v>
      </c>
      <c r="K2" s="258" t="s">
        <v>363</v>
      </c>
    </row>
    <row r="3" spans="1:12" ht="12.75">
      <c r="A3" s="10"/>
      <c r="B3" s="10"/>
      <c r="C3" s="10"/>
      <c r="H3" s="358" t="s">
        <v>400</v>
      </c>
      <c r="I3" s="470"/>
      <c r="J3" s="470"/>
      <c r="K3" s="470"/>
      <c r="L3" s="223"/>
    </row>
    <row r="4" spans="1:12" ht="12.75">
      <c r="A4" s="10"/>
      <c r="B4" s="10"/>
      <c r="C4" s="10"/>
      <c r="H4" s="358" t="s">
        <v>437</v>
      </c>
      <c r="I4" s="470"/>
      <c r="J4" s="470"/>
      <c r="K4" s="470"/>
      <c r="L4" s="223"/>
    </row>
    <row r="5" spans="1:11" ht="12.75">
      <c r="A5" s="10"/>
      <c r="B5" s="10"/>
      <c r="C5" s="10"/>
      <c r="H5" s="357" t="s">
        <v>546</v>
      </c>
      <c r="I5" s="354"/>
      <c r="J5" s="354"/>
      <c r="K5" s="354"/>
    </row>
    <row r="6" spans="1:11" ht="12.75">
      <c r="A6" s="10"/>
      <c r="B6" s="10"/>
      <c r="C6" s="12"/>
      <c r="H6" s="8"/>
      <c r="I6" s="8"/>
      <c r="J6" s="8"/>
      <c r="K6" s="8"/>
    </row>
    <row r="7" spans="1:12" ht="12.75" customHeight="1">
      <c r="A7" s="637" t="s">
        <v>485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16"/>
    </row>
    <row r="8" spans="1:12" ht="12.75" customHeight="1">
      <c r="A8" s="637"/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16"/>
    </row>
    <row r="9" spans="1:12" ht="12.75" customHeight="1">
      <c r="A9" s="637"/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16"/>
    </row>
    <row r="10" spans="1:12" ht="12.75" customHeight="1">
      <c r="A10" s="637"/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16"/>
    </row>
    <row r="11" spans="1:12" ht="12.75" customHeight="1">
      <c r="A11" s="637"/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16"/>
    </row>
    <row r="12" spans="1:12" ht="11.25" customHeight="1">
      <c r="A12" s="637"/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16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632" t="s">
        <v>58</v>
      </c>
      <c r="J13" s="632"/>
    </row>
    <row r="14" spans="1:13" ht="12.75" customHeight="1">
      <c r="A14" s="612" t="s">
        <v>7</v>
      </c>
      <c r="B14" s="620"/>
      <c r="C14" s="620"/>
      <c r="D14" s="613"/>
      <c r="E14" s="201" t="s">
        <v>65</v>
      </c>
      <c r="F14" s="612" t="s">
        <v>92</v>
      </c>
      <c r="G14" s="613"/>
      <c r="H14" s="201" t="s">
        <v>282</v>
      </c>
      <c r="I14" s="201" t="s">
        <v>283</v>
      </c>
      <c r="J14" s="226" t="s">
        <v>21</v>
      </c>
      <c r="K14" s="69"/>
      <c r="L14" s="65"/>
      <c r="M14" s="1"/>
    </row>
    <row r="15" spans="1:12" ht="12.75">
      <c r="A15" s="638" t="s">
        <v>35</v>
      </c>
      <c r="B15" s="638"/>
      <c r="C15" s="638"/>
      <c r="D15" s="638"/>
      <c r="E15" s="611" t="s">
        <v>346</v>
      </c>
      <c r="F15" s="612"/>
      <c r="G15" s="613"/>
      <c r="H15" s="593"/>
      <c r="I15" s="593"/>
      <c r="J15" s="639">
        <f>J17+J50+J77+J104+J172+J179+J181+J165</f>
        <v>124638.40000000001</v>
      </c>
      <c r="K15" s="636"/>
      <c r="L15" s="645"/>
    </row>
    <row r="16" spans="1:12" ht="12.75">
      <c r="A16" s="638"/>
      <c r="B16" s="638"/>
      <c r="C16" s="638"/>
      <c r="D16" s="638"/>
      <c r="E16" s="611"/>
      <c r="F16" s="616"/>
      <c r="G16" s="617"/>
      <c r="H16" s="593"/>
      <c r="I16" s="593"/>
      <c r="J16" s="639"/>
      <c r="K16" s="636"/>
      <c r="L16" s="645"/>
    </row>
    <row r="17" spans="1:12" ht="12.75">
      <c r="A17" s="29" t="s">
        <v>0</v>
      </c>
      <c r="B17" s="29"/>
      <c r="C17" s="29"/>
      <c r="D17" s="29"/>
      <c r="E17" s="263" t="s">
        <v>346</v>
      </c>
      <c r="F17" s="625" t="s">
        <v>74</v>
      </c>
      <c r="G17" s="626"/>
      <c r="H17" s="57"/>
      <c r="I17" s="57"/>
      <c r="J17" s="63">
        <f>J18+J24+J28+J41+J37+J45</f>
        <v>8944.900000000001</v>
      </c>
      <c r="K17" s="70"/>
      <c r="L17" s="66"/>
    </row>
    <row r="18" spans="1:12" ht="29.25" customHeight="1">
      <c r="A18" s="627" t="s">
        <v>59</v>
      </c>
      <c r="B18" s="628"/>
      <c r="C18" s="628"/>
      <c r="D18" s="629"/>
      <c r="E18" s="200" t="s">
        <v>346</v>
      </c>
      <c r="F18" s="600" t="s">
        <v>71</v>
      </c>
      <c r="G18" s="601"/>
      <c r="H18" s="227"/>
      <c r="I18" s="227"/>
      <c r="J18" s="228">
        <f>J20</f>
        <v>1919.1</v>
      </c>
      <c r="K18" s="70"/>
      <c r="L18" s="66"/>
    </row>
    <row r="19" spans="1:12" ht="15" customHeight="1">
      <c r="A19" s="32" t="s">
        <v>285</v>
      </c>
      <c r="B19" s="197"/>
      <c r="C19" s="197"/>
      <c r="D19" s="198"/>
      <c r="E19" s="268"/>
      <c r="F19" s="612" t="s">
        <v>71</v>
      </c>
      <c r="G19" s="613"/>
      <c r="H19" s="229">
        <v>9900000000</v>
      </c>
      <c r="I19" s="230"/>
      <c r="J19" s="231">
        <f>J20</f>
        <v>1919.1</v>
      </c>
      <c r="K19" s="70"/>
      <c r="L19" s="66"/>
    </row>
    <row r="20" spans="1:12" ht="27" customHeight="1">
      <c r="A20" s="371" t="s">
        <v>287</v>
      </c>
      <c r="B20" s="372"/>
      <c r="C20" s="372"/>
      <c r="D20" s="373"/>
      <c r="E20" s="270" t="s">
        <v>346</v>
      </c>
      <c r="F20" s="593" t="s">
        <v>71</v>
      </c>
      <c r="G20" s="593"/>
      <c r="H20" s="79">
        <v>9910000000</v>
      </c>
      <c r="I20" s="59"/>
      <c r="J20" s="232">
        <f>J21</f>
        <v>1919.1</v>
      </c>
      <c r="K20" s="602"/>
      <c r="L20" s="603"/>
    </row>
    <row r="21" spans="1:12" ht="13.5" customHeight="1">
      <c r="A21" s="365" t="s">
        <v>289</v>
      </c>
      <c r="B21" s="366"/>
      <c r="C21" s="366"/>
      <c r="D21" s="367"/>
      <c r="E21" s="622" t="s">
        <v>346</v>
      </c>
      <c r="F21" s="630" t="s">
        <v>71</v>
      </c>
      <c r="G21" s="631"/>
      <c r="H21" s="233">
        <v>9910100000</v>
      </c>
      <c r="I21" s="234"/>
      <c r="J21" s="235">
        <f>J22</f>
        <v>1919.1</v>
      </c>
      <c r="K21" s="602"/>
      <c r="L21" s="603"/>
    </row>
    <row r="22" spans="1:12" ht="28.5" customHeight="1">
      <c r="A22" s="525" t="s">
        <v>334</v>
      </c>
      <c r="B22" s="511"/>
      <c r="C22" s="511"/>
      <c r="D22" s="512"/>
      <c r="E22" s="622"/>
      <c r="F22" s="578" t="s">
        <v>71</v>
      </c>
      <c r="G22" s="577"/>
      <c r="H22" s="236" t="s">
        <v>292</v>
      </c>
      <c r="I22" s="234"/>
      <c r="J22" s="237">
        <f>J23</f>
        <v>1919.1</v>
      </c>
      <c r="K22" s="70"/>
      <c r="L22" s="66"/>
    </row>
    <row r="23" spans="1:12" ht="48.75" customHeight="1">
      <c r="A23" s="525" t="s">
        <v>97</v>
      </c>
      <c r="B23" s="511"/>
      <c r="C23" s="511"/>
      <c r="D23" s="512"/>
      <c r="E23" s="267" t="s">
        <v>346</v>
      </c>
      <c r="F23" s="595" t="s">
        <v>71</v>
      </c>
      <c r="G23" s="596"/>
      <c r="H23" s="79">
        <v>9910140110</v>
      </c>
      <c r="I23" s="79">
        <v>100</v>
      </c>
      <c r="J23" s="64">
        <v>1919.1</v>
      </c>
      <c r="K23" s="71"/>
      <c r="L23" s="67"/>
    </row>
    <row r="24" spans="1:12" ht="24" customHeight="1">
      <c r="A24" s="507" t="s">
        <v>365</v>
      </c>
      <c r="B24" s="508"/>
      <c r="C24" s="508"/>
      <c r="D24" s="509"/>
      <c r="E24" s="263" t="s">
        <v>392</v>
      </c>
      <c r="F24" s="582" t="s">
        <v>351</v>
      </c>
      <c r="G24" s="583"/>
      <c r="H24" s="202">
        <v>9910300000</v>
      </c>
      <c r="I24" s="202"/>
      <c r="J24" s="63">
        <f>J25</f>
        <v>0</v>
      </c>
      <c r="K24" s="71"/>
      <c r="L24" s="67"/>
    </row>
    <row r="25" spans="1:12" ht="48.75" customHeight="1">
      <c r="A25" s="525" t="s">
        <v>97</v>
      </c>
      <c r="B25" s="511"/>
      <c r="C25" s="511"/>
      <c r="D25" s="512"/>
      <c r="E25" s="267" t="s">
        <v>392</v>
      </c>
      <c r="F25" s="576" t="s">
        <v>351</v>
      </c>
      <c r="G25" s="577"/>
      <c r="H25" s="79">
        <v>9910340190</v>
      </c>
      <c r="I25" s="79"/>
      <c r="J25" s="64">
        <f>J26</f>
        <v>0</v>
      </c>
      <c r="K25" s="71"/>
      <c r="L25" s="67"/>
    </row>
    <row r="26" spans="1:12" ht="20.25" customHeight="1">
      <c r="A26" s="640" t="s">
        <v>296</v>
      </c>
      <c r="B26" s="641"/>
      <c r="C26" s="641"/>
      <c r="D26" s="642"/>
      <c r="E26" s="267" t="s">
        <v>392</v>
      </c>
      <c r="F26" s="576" t="s">
        <v>351</v>
      </c>
      <c r="G26" s="577"/>
      <c r="H26" s="79">
        <v>9910340190</v>
      </c>
      <c r="I26" s="79"/>
      <c r="J26" s="64">
        <f>J27</f>
        <v>0</v>
      </c>
      <c r="K26" s="71"/>
      <c r="L26" s="67"/>
    </row>
    <row r="27" spans="1:12" ht="25.5" customHeight="1">
      <c r="A27" s="525" t="s">
        <v>99</v>
      </c>
      <c r="B27" s="511"/>
      <c r="C27" s="511"/>
      <c r="D27" s="512"/>
      <c r="E27" s="267" t="s">
        <v>392</v>
      </c>
      <c r="F27" s="576" t="s">
        <v>351</v>
      </c>
      <c r="G27" s="577"/>
      <c r="H27" s="79">
        <v>9910340190</v>
      </c>
      <c r="I27" s="79">
        <v>200</v>
      </c>
      <c r="J27" s="64">
        <v>0</v>
      </c>
      <c r="K27" s="71"/>
      <c r="L27" s="67"/>
    </row>
    <row r="28" spans="1:12" ht="49.5" customHeight="1">
      <c r="A28" s="627" t="s">
        <v>335</v>
      </c>
      <c r="B28" s="628"/>
      <c r="C28" s="628"/>
      <c r="D28" s="629"/>
      <c r="E28" s="263" t="s">
        <v>346</v>
      </c>
      <c r="F28" s="600" t="s">
        <v>72</v>
      </c>
      <c r="G28" s="601"/>
      <c r="H28" s="230"/>
      <c r="I28" s="593"/>
      <c r="J28" s="228">
        <f>J30</f>
        <v>6975.1</v>
      </c>
      <c r="K28" s="602"/>
      <c r="L28" s="603"/>
    </row>
    <row r="29" spans="1:12" ht="1.5" customHeight="1">
      <c r="A29" s="271"/>
      <c r="B29" s="272"/>
      <c r="C29" s="272"/>
      <c r="D29" s="273"/>
      <c r="E29" s="200" t="s">
        <v>346</v>
      </c>
      <c r="F29" s="643"/>
      <c r="G29" s="644"/>
      <c r="H29" s="234"/>
      <c r="I29" s="593"/>
      <c r="J29" s="274"/>
      <c r="K29" s="602"/>
      <c r="L29" s="603"/>
    </row>
    <row r="30" spans="1:12" ht="24.75" customHeight="1">
      <c r="A30" s="371" t="s">
        <v>287</v>
      </c>
      <c r="B30" s="372"/>
      <c r="C30" s="372"/>
      <c r="D30" s="373"/>
      <c r="E30" s="263" t="s">
        <v>346</v>
      </c>
      <c r="F30" s="578" t="s">
        <v>72</v>
      </c>
      <c r="G30" s="577"/>
      <c r="H30" s="229">
        <v>9910000000</v>
      </c>
      <c r="I30" s="201"/>
      <c r="J30" s="239">
        <f>J31</f>
        <v>6975.1</v>
      </c>
      <c r="K30" s="70"/>
      <c r="L30" s="66"/>
    </row>
    <row r="31" spans="1:12" ht="27.75" customHeight="1">
      <c r="A31" s="519" t="s">
        <v>293</v>
      </c>
      <c r="B31" s="520"/>
      <c r="C31" s="520"/>
      <c r="D31" s="521"/>
      <c r="E31" s="263" t="s">
        <v>346</v>
      </c>
      <c r="F31" s="595" t="s">
        <v>72</v>
      </c>
      <c r="G31" s="596"/>
      <c r="H31" s="229">
        <v>9910200000</v>
      </c>
      <c r="I31" s="230"/>
      <c r="J31" s="231">
        <f>J32+J34</f>
        <v>6975.1</v>
      </c>
      <c r="K31" s="70"/>
      <c r="L31" s="66"/>
    </row>
    <row r="32" spans="1:12" ht="27.75" customHeight="1">
      <c r="A32" s="525" t="s">
        <v>334</v>
      </c>
      <c r="B32" s="511"/>
      <c r="C32" s="511"/>
      <c r="D32" s="512"/>
      <c r="E32" s="200" t="s">
        <v>346</v>
      </c>
      <c r="F32" s="578" t="s">
        <v>72</v>
      </c>
      <c r="G32" s="577"/>
      <c r="H32" s="229">
        <v>9910240110</v>
      </c>
      <c r="I32" s="227"/>
      <c r="J32" s="240">
        <f>J33</f>
        <v>6461.3</v>
      </c>
      <c r="K32" s="70"/>
      <c r="L32" s="66"/>
    </row>
    <row r="33" spans="1:12" ht="52.5" customHeight="1">
      <c r="A33" s="525" t="s">
        <v>97</v>
      </c>
      <c r="B33" s="511"/>
      <c r="C33" s="511"/>
      <c r="D33" s="512"/>
      <c r="E33" s="200" t="s">
        <v>346</v>
      </c>
      <c r="F33" s="595" t="s">
        <v>72</v>
      </c>
      <c r="G33" s="596"/>
      <c r="H33" s="79">
        <v>9910240110</v>
      </c>
      <c r="I33" s="79">
        <v>100</v>
      </c>
      <c r="J33" s="64">
        <v>6461.3</v>
      </c>
      <c r="K33" s="71"/>
      <c r="L33" s="67"/>
    </row>
    <row r="34" spans="1:12" ht="15" customHeight="1">
      <c r="A34" s="525" t="s">
        <v>296</v>
      </c>
      <c r="B34" s="511"/>
      <c r="C34" s="511"/>
      <c r="D34" s="512"/>
      <c r="E34" s="200" t="s">
        <v>346</v>
      </c>
      <c r="F34" s="578" t="s">
        <v>72</v>
      </c>
      <c r="G34" s="577"/>
      <c r="H34" s="79">
        <v>9910240190</v>
      </c>
      <c r="I34" s="79"/>
      <c r="J34" s="64">
        <f>J35+J36</f>
        <v>513.8</v>
      </c>
      <c r="K34" s="71"/>
      <c r="L34" s="67"/>
    </row>
    <row r="35" spans="1:12" ht="26.25" customHeight="1">
      <c r="A35" s="525" t="s">
        <v>99</v>
      </c>
      <c r="B35" s="511"/>
      <c r="C35" s="511"/>
      <c r="D35" s="512"/>
      <c r="E35" s="200" t="s">
        <v>346</v>
      </c>
      <c r="F35" s="595" t="s">
        <v>72</v>
      </c>
      <c r="G35" s="596"/>
      <c r="H35" s="79">
        <v>9910240190</v>
      </c>
      <c r="I35" s="79">
        <v>200</v>
      </c>
      <c r="J35" s="207">
        <v>503.8</v>
      </c>
      <c r="K35" s="71"/>
      <c r="L35" s="67"/>
    </row>
    <row r="36" spans="1:12" ht="12.75" customHeight="1">
      <c r="A36" s="525" t="s">
        <v>101</v>
      </c>
      <c r="B36" s="511"/>
      <c r="C36" s="511"/>
      <c r="D36" s="512"/>
      <c r="E36" s="200" t="s">
        <v>346</v>
      </c>
      <c r="F36" s="595" t="s">
        <v>72</v>
      </c>
      <c r="G36" s="596"/>
      <c r="H36" s="79">
        <v>9910240190</v>
      </c>
      <c r="I36" s="79">
        <v>800</v>
      </c>
      <c r="J36" s="64">
        <v>10</v>
      </c>
      <c r="K36" s="71"/>
      <c r="L36" s="67"/>
    </row>
    <row r="37" spans="1:12" ht="12.75" customHeight="1">
      <c r="A37" s="507" t="s">
        <v>93</v>
      </c>
      <c r="B37" s="508"/>
      <c r="C37" s="508"/>
      <c r="D37" s="509"/>
      <c r="E37" s="200" t="s">
        <v>346</v>
      </c>
      <c r="F37" s="582" t="s">
        <v>75</v>
      </c>
      <c r="G37" s="583"/>
      <c r="H37" s="202"/>
      <c r="I37" s="202"/>
      <c r="J37" s="63">
        <f>J38</f>
        <v>0</v>
      </c>
      <c r="K37" s="71"/>
      <c r="L37" s="67"/>
    </row>
    <row r="38" spans="1:12" ht="12.75" customHeight="1">
      <c r="A38" s="494" t="s">
        <v>371</v>
      </c>
      <c r="B38" s="511"/>
      <c r="C38" s="511"/>
      <c r="D38" s="512"/>
      <c r="E38" s="200" t="s">
        <v>346</v>
      </c>
      <c r="F38" s="576" t="s">
        <v>75</v>
      </c>
      <c r="G38" s="577"/>
      <c r="H38" s="79">
        <v>9940000000</v>
      </c>
      <c r="I38" s="79"/>
      <c r="J38" s="64">
        <f>J39</f>
        <v>0</v>
      </c>
      <c r="K38" s="71"/>
      <c r="L38" s="67"/>
    </row>
    <row r="39" spans="1:12" ht="12.75" customHeight="1">
      <c r="A39" s="494" t="s">
        <v>372</v>
      </c>
      <c r="B39" s="495"/>
      <c r="C39" s="495"/>
      <c r="D39" s="496"/>
      <c r="E39" s="200" t="s">
        <v>346</v>
      </c>
      <c r="F39" s="576" t="s">
        <v>75</v>
      </c>
      <c r="G39" s="577"/>
      <c r="H39" s="79">
        <v>9940100000</v>
      </c>
      <c r="I39" s="79"/>
      <c r="J39" s="64">
        <f>J40</f>
        <v>0</v>
      </c>
      <c r="K39" s="71"/>
      <c r="L39" s="67"/>
    </row>
    <row r="40" spans="1:12" ht="24.75" customHeight="1">
      <c r="A40" s="494" t="s">
        <v>398</v>
      </c>
      <c r="B40" s="495"/>
      <c r="C40" s="495"/>
      <c r="D40" s="496"/>
      <c r="E40" s="200" t="s">
        <v>346</v>
      </c>
      <c r="F40" s="576" t="s">
        <v>75</v>
      </c>
      <c r="G40" s="577"/>
      <c r="H40" s="79">
        <v>9940140190</v>
      </c>
      <c r="I40" s="79">
        <v>200</v>
      </c>
      <c r="J40" s="64">
        <v>0</v>
      </c>
      <c r="K40" s="71"/>
      <c r="L40" s="67"/>
    </row>
    <row r="41" spans="1:12" ht="12.75" customHeight="1">
      <c r="A41" s="646" t="s">
        <v>45</v>
      </c>
      <c r="B41" s="647"/>
      <c r="C41" s="647"/>
      <c r="D41" s="648"/>
      <c r="E41" s="200" t="s">
        <v>346</v>
      </c>
      <c r="F41" s="625" t="s">
        <v>76</v>
      </c>
      <c r="G41" s="626"/>
      <c r="H41" s="202"/>
      <c r="I41" s="57"/>
      <c r="J41" s="63">
        <f>J42</f>
        <v>50</v>
      </c>
      <c r="K41" s="70"/>
      <c r="L41" s="66"/>
    </row>
    <row r="42" spans="1:12" ht="26.25" customHeight="1">
      <c r="A42" s="371" t="s">
        <v>287</v>
      </c>
      <c r="B42" s="372"/>
      <c r="C42" s="372"/>
      <c r="D42" s="373"/>
      <c r="E42" s="200" t="s">
        <v>346</v>
      </c>
      <c r="F42" s="578" t="s">
        <v>76</v>
      </c>
      <c r="G42" s="577"/>
      <c r="H42" s="73" t="s">
        <v>288</v>
      </c>
      <c r="I42" s="57"/>
      <c r="J42" s="64">
        <f>J43</f>
        <v>50</v>
      </c>
      <c r="K42" s="70"/>
      <c r="L42" s="66"/>
    </row>
    <row r="43" spans="1:12" ht="26.25" customHeight="1">
      <c r="A43" s="522" t="s">
        <v>336</v>
      </c>
      <c r="B43" s="523"/>
      <c r="C43" s="523"/>
      <c r="D43" s="524"/>
      <c r="E43" s="200" t="s">
        <v>346</v>
      </c>
      <c r="F43" s="595" t="s">
        <v>76</v>
      </c>
      <c r="G43" s="596"/>
      <c r="H43" s="79">
        <v>9910440210</v>
      </c>
      <c r="I43" s="44"/>
      <c r="J43" s="64">
        <f>J44</f>
        <v>50</v>
      </c>
      <c r="K43" s="70"/>
      <c r="L43" s="66"/>
    </row>
    <row r="44" spans="1:12" ht="12.75">
      <c r="A44" s="31" t="s">
        <v>101</v>
      </c>
      <c r="B44" s="31"/>
      <c r="C44" s="31"/>
      <c r="D44" s="31"/>
      <c r="E44" s="200" t="s">
        <v>346</v>
      </c>
      <c r="F44" s="595" t="s">
        <v>76</v>
      </c>
      <c r="G44" s="596"/>
      <c r="H44" s="79">
        <v>9910440210</v>
      </c>
      <c r="I44" s="79">
        <v>800</v>
      </c>
      <c r="J44" s="64">
        <v>50</v>
      </c>
      <c r="K44" s="71"/>
      <c r="L44" s="67"/>
    </row>
    <row r="45" spans="1:12" ht="12.75">
      <c r="A45" s="374" t="s">
        <v>316</v>
      </c>
      <c r="B45" s="375"/>
      <c r="C45" s="375"/>
      <c r="D45" s="376"/>
      <c r="E45" s="200" t="s">
        <v>346</v>
      </c>
      <c r="F45" s="582" t="s">
        <v>281</v>
      </c>
      <c r="G45" s="583"/>
      <c r="H45" s="202"/>
      <c r="I45" s="202"/>
      <c r="J45" s="63">
        <f>J46</f>
        <v>0.7</v>
      </c>
      <c r="K45" s="71"/>
      <c r="L45" s="67"/>
    </row>
    <row r="46" spans="1:12" ht="24" customHeight="1">
      <c r="A46" s="527" t="s">
        <v>337</v>
      </c>
      <c r="B46" s="528"/>
      <c r="C46" s="528"/>
      <c r="D46" s="529"/>
      <c r="E46" s="200" t="s">
        <v>346</v>
      </c>
      <c r="F46" s="578" t="s">
        <v>281</v>
      </c>
      <c r="G46" s="577"/>
      <c r="H46" s="79">
        <v>9920000000</v>
      </c>
      <c r="I46" s="79"/>
      <c r="J46" s="64">
        <f>J47</f>
        <v>0.7</v>
      </c>
      <c r="K46" s="71"/>
      <c r="L46" s="67"/>
    </row>
    <row r="47" spans="1:12" ht="29.25" customHeight="1">
      <c r="A47" s="525" t="s">
        <v>338</v>
      </c>
      <c r="B47" s="511"/>
      <c r="C47" s="511"/>
      <c r="D47" s="512"/>
      <c r="E47" s="200" t="s">
        <v>346</v>
      </c>
      <c r="F47" s="578" t="s">
        <v>281</v>
      </c>
      <c r="G47" s="577"/>
      <c r="H47" s="79">
        <v>9920200000</v>
      </c>
      <c r="I47" s="79"/>
      <c r="J47" s="64">
        <f>J48</f>
        <v>0.7</v>
      </c>
      <c r="K47" s="71"/>
      <c r="L47" s="67"/>
    </row>
    <row r="48" spans="1:12" ht="63.75" customHeight="1">
      <c r="A48" s="525" t="s">
        <v>314</v>
      </c>
      <c r="B48" s="511"/>
      <c r="C48" s="511"/>
      <c r="D48" s="512"/>
      <c r="E48" s="200" t="s">
        <v>346</v>
      </c>
      <c r="F48" s="578" t="s">
        <v>281</v>
      </c>
      <c r="G48" s="577"/>
      <c r="H48" s="241" t="s">
        <v>315</v>
      </c>
      <c r="I48" s="241"/>
      <c r="J48" s="64">
        <f>J49</f>
        <v>0.7</v>
      </c>
      <c r="K48" s="71"/>
      <c r="L48" s="67"/>
    </row>
    <row r="49" spans="1:12" ht="26.25" customHeight="1">
      <c r="A49" s="525" t="s">
        <v>99</v>
      </c>
      <c r="B49" s="511"/>
      <c r="C49" s="511"/>
      <c r="D49" s="512"/>
      <c r="E49" s="200" t="s">
        <v>346</v>
      </c>
      <c r="F49" s="578" t="s">
        <v>281</v>
      </c>
      <c r="G49" s="577"/>
      <c r="H49" s="241" t="s">
        <v>315</v>
      </c>
      <c r="I49" s="241" t="s">
        <v>98</v>
      </c>
      <c r="J49" s="64">
        <v>0.7</v>
      </c>
      <c r="K49" s="71"/>
      <c r="L49" s="67"/>
    </row>
    <row r="50" spans="1:12" ht="12.75">
      <c r="A50" s="624" t="s">
        <v>339</v>
      </c>
      <c r="B50" s="624"/>
      <c r="C50" s="624"/>
      <c r="D50" s="624"/>
      <c r="E50" s="200" t="s">
        <v>346</v>
      </c>
      <c r="F50" s="625" t="s">
        <v>77</v>
      </c>
      <c r="G50" s="626"/>
      <c r="H50" s="202">
        <v>9900000000</v>
      </c>
      <c r="I50" s="57"/>
      <c r="J50" s="63">
        <f>J51</f>
        <v>687</v>
      </c>
      <c r="K50" s="70"/>
      <c r="L50" s="66"/>
    </row>
    <row r="51" spans="1:12" ht="12.75">
      <c r="A51" s="212" t="s">
        <v>27</v>
      </c>
      <c r="B51" s="31"/>
      <c r="C51" s="31"/>
      <c r="D51" s="31"/>
      <c r="E51" s="200" t="s">
        <v>346</v>
      </c>
      <c r="F51" s="595" t="s">
        <v>78</v>
      </c>
      <c r="G51" s="596"/>
      <c r="H51" s="79">
        <v>9920000000</v>
      </c>
      <c r="I51" s="44"/>
      <c r="J51" s="64">
        <f>J52</f>
        <v>687</v>
      </c>
      <c r="K51" s="70"/>
      <c r="L51" s="66"/>
    </row>
    <row r="52" spans="1:12" ht="12.75">
      <c r="A52" s="619" t="s">
        <v>47</v>
      </c>
      <c r="B52" s="619"/>
      <c r="C52" s="619"/>
      <c r="D52" s="522"/>
      <c r="E52" s="652" t="s">
        <v>346</v>
      </c>
      <c r="F52" s="620" t="s">
        <v>78</v>
      </c>
      <c r="G52" s="613"/>
      <c r="H52" s="622" t="s">
        <v>393</v>
      </c>
      <c r="I52" s="593"/>
      <c r="J52" s="610">
        <f>J54+J76</f>
        <v>687</v>
      </c>
      <c r="K52" s="602"/>
      <c r="L52" s="603"/>
    </row>
    <row r="53" spans="1:12" ht="12.75">
      <c r="A53" s="619"/>
      <c r="B53" s="619"/>
      <c r="C53" s="619"/>
      <c r="D53" s="522"/>
      <c r="E53" s="653"/>
      <c r="F53" s="621"/>
      <c r="G53" s="617"/>
      <c r="H53" s="623"/>
      <c r="I53" s="593"/>
      <c r="J53" s="610"/>
      <c r="K53" s="602"/>
      <c r="L53" s="603"/>
    </row>
    <row r="54" spans="1:12" ht="51" customHeight="1">
      <c r="A54" s="525" t="s">
        <v>97</v>
      </c>
      <c r="B54" s="511"/>
      <c r="C54" s="511"/>
      <c r="D54" s="512"/>
      <c r="E54" s="264" t="s">
        <v>346</v>
      </c>
      <c r="F54" s="595" t="s">
        <v>78</v>
      </c>
      <c r="G54" s="596"/>
      <c r="H54" s="622" t="s">
        <v>393</v>
      </c>
      <c r="I54" s="79">
        <v>100</v>
      </c>
      <c r="J54" s="207">
        <v>623.8</v>
      </c>
      <c r="K54" s="71"/>
      <c r="L54" s="67"/>
    </row>
    <row r="55" spans="1:12" ht="12.75" customHeight="1" hidden="1">
      <c r="A55" s="29" t="s">
        <v>48</v>
      </c>
      <c r="B55" s="31"/>
      <c r="C55" s="31"/>
      <c r="D55" s="31"/>
      <c r="E55" s="611" t="s">
        <v>346</v>
      </c>
      <c r="F55" s="57" t="s">
        <v>29</v>
      </c>
      <c r="G55" s="44"/>
      <c r="H55" s="623"/>
      <c r="I55" s="44"/>
      <c r="J55" s="63"/>
      <c r="K55" s="71"/>
      <c r="L55" s="67"/>
    </row>
    <row r="56" spans="1:12" ht="12.75" customHeight="1" hidden="1">
      <c r="A56" s="618" t="s">
        <v>49</v>
      </c>
      <c r="B56" s="618"/>
      <c r="C56" s="618"/>
      <c r="D56" s="618"/>
      <c r="E56" s="611"/>
      <c r="F56" s="44"/>
      <c r="G56" s="44"/>
      <c r="H56" s="73"/>
      <c r="I56" s="44"/>
      <c r="J56" s="64"/>
      <c r="K56" s="71"/>
      <c r="L56" s="67"/>
    </row>
    <row r="57" spans="1:12" ht="12.75" customHeight="1" hidden="1">
      <c r="A57" s="618"/>
      <c r="B57" s="618"/>
      <c r="C57" s="618"/>
      <c r="D57" s="618"/>
      <c r="E57" s="611" t="s">
        <v>346</v>
      </c>
      <c r="F57" s="44"/>
      <c r="G57" s="44"/>
      <c r="H57" s="73"/>
      <c r="I57" s="44"/>
      <c r="J57" s="64"/>
      <c r="K57" s="71"/>
      <c r="L57" s="67"/>
    </row>
    <row r="58" spans="1:12" ht="12.75" customHeight="1" hidden="1">
      <c r="A58" s="618"/>
      <c r="B58" s="618"/>
      <c r="C58" s="618"/>
      <c r="D58" s="618"/>
      <c r="E58" s="611"/>
      <c r="F58" s="44" t="s">
        <v>29</v>
      </c>
      <c r="G58" s="44" t="s">
        <v>50</v>
      </c>
      <c r="H58" s="73"/>
      <c r="I58" s="44"/>
      <c r="J58" s="64"/>
      <c r="K58" s="71"/>
      <c r="L58" s="67"/>
    </row>
    <row r="59" spans="1:12" ht="12.75" customHeight="1" hidden="1">
      <c r="A59" s="31" t="s">
        <v>53</v>
      </c>
      <c r="B59" s="31"/>
      <c r="C59" s="31"/>
      <c r="D59" s="31"/>
      <c r="E59" s="611" t="s">
        <v>346</v>
      </c>
      <c r="F59" s="44" t="s">
        <v>29</v>
      </c>
      <c r="G59" s="44" t="s">
        <v>50</v>
      </c>
      <c r="H59" s="73" t="s">
        <v>51</v>
      </c>
      <c r="I59" s="44"/>
      <c r="J59" s="64"/>
      <c r="K59" s="71"/>
      <c r="L59" s="67"/>
    </row>
    <row r="60" spans="1:12" ht="12.75" customHeight="1" hidden="1">
      <c r="A60" s="618" t="s">
        <v>52</v>
      </c>
      <c r="B60" s="618"/>
      <c r="C60" s="618"/>
      <c r="D60" s="618"/>
      <c r="E60" s="611"/>
      <c r="F60" s="44"/>
      <c r="G60" s="44"/>
      <c r="H60" s="73"/>
      <c r="I60" s="44"/>
      <c r="J60" s="64"/>
      <c r="K60" s="71"/>
      <c r="L60" s="67"/>
    </row>
    <row r="61" spans="1:12" ht="12.75" customHeight="1" hidden="1">
      <c r="A61" s="618"/>
      <c r="B61" s="618"/>
      <c r="C61" s="618"/>
      <c r="D61" s="618"/>
      <c r="E61" s="611" t="s">
        <v>346</v>
      </c>
      <c r="F61" s="44" t="s">
        <v>29</v>
      </c>
      <c r="G61" s="44" t="s">
        <v>50</v>
      </c>
      <c r="H61" s="73" t="s">
        <v>51</v>
      </c>
      <c r="I61" s="44"/>
      <c r="J61" s="64"/>
      <c r="K61" s="71"/>
      <c r="L61" s="67"/>
    </row>
    <row r="62" spans="1:12" ht="0.75" customHeight="1" hidden="1">
      <c r="A62" s="618"/>
      <c r="B62" s="618"/>
      <c r="C62" s="618"/>
      <c r="D62" s="618"/>
      <c r="E62" s="611"/>
      <c r="F62" s="44"/>
      <c r="G62" s="44"/>
      <c r="H62" s="73"/>
      <c r="I62" s="44"/>
      <c r="J62" s="64"/>
      <c r="K62" s="71"/>
      <c r="L62" s="67"/>
    </row>
    <row r="63" spans="1:12" ht="0.75" customHeight="1" hidden="1">
      <c r="A63" s="33"/>
      <c r="B63" s="33"/>
      <c r="C63" s="33"/>
      <c r="D63" s="33"/>
      <c r="E63" s="611" t="s">
        <v>346</v>
      </c>
      <c r="F63" s="44"/>
      <c r="G63" s="44"/>
      <c r="H63" s="73"/>
      <c r="I63" s="44"/>
      <c r="J63" s="64"/>
      <c r="K63" s="71"/>
      <c r="L63" s="67"/>
    </row>
    <row r="64" spans="1:12" ht="1.5" customHeight="1" hidden="1">
      <c r="A64" s="33"/>
      <c r="B64" s="33"/>
      <c r="C64" s="33"/>
      <c r="D64" s="33"/>
      <c r="E64" s="611"/>
      <c r="F64" s="44"/>
      <c r="G64" s="44"/>
      <c r="H64" s="73"/>
      <c r="I64" s="44"/>
      <c r="J64" s="64"/>
      <c r="K64" s="71"/>
      <c r="L64" s="67"/>
    </row>
    <row r="65" spans="1:12" ht="27" customHeight="1" hidden="1">
      <c r="A65" s="33"/>
      <c r="B65" s="33"/>
      <c r="C65" s="33"/>
      <c r="D65" s="33"/>
      <c r="E65" s="611" t="s">
        <v>346</v>
      </c>
      <c r="F65" s="44"/>
      <c r="G65" s="44"/>
      <c r="H65" s="73"/>
      <c r="I65" s="44"/>
      <c r="J65" s="64"/>
      <c r="K65" s="71"/>
      <c r="L65" s="67"/>
    </row>
    <row r="66" spans="1:12" ht="13.5" customHeight="1" hidden="1">
      <c r="A66" s="31" t="s">
        <v>44</v>
      </c>
      <c r="B66" s="33"/>
      <c r="C66" s="33"/>
      <c r="D66" s="33"/>
      <c r="E66" s="611"/>
      <c r="F66" s="44" t="s">
        <v>29</v>
      </c>
      <c r="G66" s="44" t="s">
        <v>50</v>
      </c>
      <c r="H66" s="73" t="s">
        <v>51</v>
      </c>
      <c r="I66" s="44" t="s">
        <v>30</v>
      </c>
      <c r="J66" s="64"/>
      <c r="K66" s="71"/>
      <c r="L66" s="67"/>
    </row>
    <row r="67" spans="1:12" ht="12.75" customHeight="1" hidden="1">
      <c r="A67" s="29" t="s">
        <v>11</v>
      </c>
      <c r="B67" s="29"/>
      <c r="C67" s="29"/>
      <c r="D67" s="29"/>
      <c r="E67" s="611" t="s">
        <v>346</v>
      </c>
      <c r="F67" s="57" t="s">
        <v>20</v>
      </c>
      <c r="G67" s="57"/>
      <c r="H67" s="200"/>
      <c r="I67" s="57"/>
      <c r="J67" s="63"/>
      <c r="K67" s="71"/>
      <c r="L67" s="67"/>
    </row>
    <row r="68" spans="1:12" ht="12.75" customHeight="1" hidden="1">
      <c r="A68" s="29" t="s">
        <v>2</v>
      </c>
      <c r="B68" s="39"/>
      <c r="C68" s="39"/>
      <c r="D68" s="29"/>
      <c r="E68" s="611"/>
      <c r="F68" s="57" t="s">
        <v>20</v>
      </c>
      <c r="G68" s="57" t="s">
        <v>26</v>
      </c>
      <c r="H68" s="200"/>
      <c r="I68" s="57"/>
      <c r="J68" s="63"/>
      <c r="K68" s="71"/>
      <c r="L68" s="67"/>
    </row>
    <row r="69" spans="1:12" ht="12.75" customHeight="1" hidden="1">
      <c r="A69" s="29" t="s">
        <v>13</v>
      </c>
      <c r="B69" s="29"/>
      <c r="C69" s="29"/>
      <c r="D69" s="29"/>
      <c r="E69" s="611" t="s">
        <v>346</v>
      </c>
      <c r="F69" s="57" t="s">
        <v>20</v>
      </c>
      <c r="G69" s="57" t="s">
        <v>26</v>
      </c>
      <c r="H69" s="200" t="s">
        <v>14</v>
      </c>
      <c r="I69" s="57"/>
      <c r="J69" s="63"/>
      <c r="K69" s="71"/>
      <c r="L69" s="67"/>
    </row>
    <row r="70" spans="1:12" ht="12.75" customHeight="1" hidden="1">
      <c r="A70" s="30" t="s">
        <v>38</v>
      </c>
      <c r="B70" s="29"/>
      <c r="C70" s="29"/>
      <c r="D70" s="29"/>
      <c r="E70" s="611"/>
      <c r="F70" s="57" t="s">
        <v>20</v>
      </c>
      <c r="G70" s="57" t="s">
        <v>26</v>
      </c>
      <c r="H70" s="200" t="s">
        <v>39</v>
      </c>
      <c r="I70" s="57"/>
      <c r="J70" s="242"/>
      <c r="K70" s="71"/>
      <c r="L70" s="67"/>
    </row>
    <row r="71" spans="1:12" ht="12.75" customHeight="1" hidden="1">
      <c r="A71" s="31" t="s">
        <v>40</v>
      </c>
      <c r="B71" s="31"/>
      <c r="C71" s="31"/>
      <c r="D71" s="31"/>
      <c r="E71" s="611" t="s">
        <v>346</v>
      </c>
      <c r="F71" s="44"/>
      <c r="G71" s="44"/>
      <c r="H71" s="73"/>
      <c r="I71" s="44"/>
      <c r="J71" s="64"/>
      <c r="K71" s="71"/>
      <c r="L71" s="67"/>
    </row>
    <row r="72" spans="1:12" ht="0.75" customHeight="1" hidden="1">
      <c r="A72" s="31" t="s">
        <v>10</v>
      </c>
      <c r="B72" s="31"/>
      <c r="C72" s="31"/>
      <c r="D72" s="31"/>
      <c r="E72" s="611"/>
      <c r="F72" s="44" t="s">
        <v>20</v>
      </c>
      <c r="G72" s="44" t="s">
        <v>26</v>
      </c>
      <c r="H72" s="73" t="s">
        <v>39</v>
      </c>
      <c r="I72" s="44" t="s">
        <v>30</v>
      </c>
      <c r="J72" s="64"/>
      <c r="K72" s="71"/>
      <c r="L72" s="67"/>
    </row>
    <row r="73" spans="1:12" ht="12.75" customHeight="1" hidden="1">
      <c r="A73" s="29" t="s">
        <v>37</v>
      </c>
      <c r="B73" s="31"/>
      <c r="C73" s="31"/>
      <c r="D73" s="31"/>
      <c r="E73" s="611" t="s">
        <v>346</v>
      </c>
      <c r="F73" s="57" t="s">
        <v>20</v>
      </c>
      <c r="G73" s="57" t="s">
        <v>29</v>
      </c>
      <c r="H73" s="200"/>
      <c r="I73" s="57"/>
      <c r="J73" s="63"/>
      <c r="K73" s="71"/>
      <c r="L73" s="67"/>
    </row>
    <row r="74" spans="1:12" ht="12.75" customHeight="1" hidden="1">
      <c r="A74" s="29" t="s">
        <v>41</v>
      </c>
      <c r="B74" s="31"/>
      <c r="C74" s="31"/>
      <c r="D74" s="31"/>
      <c r="E74" s="611"/>
      <c r="F74" s="57" t="s">
        <v>20</v>
      </c>
      <c r="G74" s="57" t="s">
        <v>29</v>
      </c>
      <c r="H74" s="200" t="s">
        <v>42</v>
      </c>
      <c r="I74" s="57"/>
      <c r="J74" s="63"/>
      <c r="K74" s="71"/>
      <c r="L74" s="67"/>
    </row>
    <row r="75" spans="1:12" ht="12.75" customHeight="1" hidden="1">
      <c r="A75" s="31" t="s">
        <v>44</v>
      </c>
      <c r="B75" s="31"/>
      <c r="C75" s="31"/>
      <c r="D75" s="31"/>
      <c r="E75" s="265" t="s">
        <v>346</v>
      </c>
      <c r="F75" s="44" t="s">
        <v>20</v>
      </c>
      <c r="G75" s="44" t="s">
        <v>29</v>
      </c>
      <c r="H75" s="73" t="s">
        <v>42</v>
      </c>
      <c r="I75" s="44" t="s">
        <v>30</v>
      </c>
      <c r="J75" s="64"/>
      <c r="K75" s="71"/>
      <c r="L75" s="67"/>
    </row>
    <row r="76" spans="1:12" ht="24.75" customHeight="1">
      <c r="A76" s="525" t="s">
        <v>99</v>
      </c>
      <c r="B76" s="511"/>
      <c r="C76" s="511"/>
      <c r="D76" s="512"/>
      <c r="E76" s="264" t="s">
        <v>346</v>
      </c>
      <c r="F76" s="595" t="s">
        <v>78</v>
      </c>
      <c r="G76" s="596"/>
      <c r="H76" s="270" t="s">
        <v>393</v>
      </c>
      <c r="I76" s="44">
        <v>200</v>
      </c>
      <c r="J76" s="207">
        <v>63.2</v>
      </c>
      <c r="K76" s="71"/>
      <c r="L76" s="67"/>
    </row>
    <row r="77" spans="1:12" ht="15" customHeight="1">
      <c r="A77" s="633" t="s">
        <v>340</v>
      </c>
      <c r="B77" s="634"/>
      <c r="C77" s="634"/>
      <c r="D77" s="635"/>
      <c r="E77" s="266"/>
      <c r="F77" s="625" t="s">
        <v>79</v>
      </c>
      <c r="G77" s="626"/>
      <c r="H77" s="236"/>
      <c r="I77" s="57"/>
      <c r="J77" s="63">
        <f>J78+J86</f>
        <v>83775.50000000001</v>
      </c>
      <c r="K77" s="70"/>
      <c r="L77" s="66"/>
    </row>
    <row r="78" spans="1:12" ht="12.75">
      <c r="A78" s="32" t="s">
        <v>57</v>
      </c>
      <c r="B78" s="32"/>
      <c r="C78" s="32"/>
      <c r="D78" s="32"/>
      <c r="E78" s="200" t="s">
        <v>346</v>
      </c>
      <c r="F78" s="595" t="s">
        <v>86</v>
      </c>
      <c r="G78" s="596"/>
      <c r="H78" s="73"/>
      <c r="I78" s="44"/>
      <c r="J78" s="63">
        <f>J79</f>
        <v>87.60000000000001</v>
      </c>
      <c r="K78" s="70"/>
      <c r="L78" s="66"/>
    </row>
    <row r="79" spans="1:12" ht="27" customHeight="1">
      <c r="A79" s="527" t="s">
        <v>337</v>
      </c>
      <c r="B79" s="528"/>
      <c r="C79" s="528"/>
      <c r="D79" s="529"/>
      <c r="E79" s="200" t="s">
        <v>346</v>
      </c>
      <c r="F79" s="578" t="s">
        <v>86</v>
      </c>
      <c r="G79" s="577"/>
      <c r="H79" s="73" t="s">
        <v>307</v>
      </c>
      <c r="I79" s="44"/>
      <c r="J79" s="64">
        <f>J80</f>
        <v>87.60000000000001</v>
      </c>
      <c r="K79" s="70"/>
      <c r="L79" s="66"/>
    </row>
    <row r="80" spans="1:12" ht="30" customHeight="1">
      <c r="A80" s="371" t="s">
        <v>338</v>
      </c>
      <c r="B80" s="372"/>
      <c r="C80" s="372"/>
      <c r="D80" s="373"/>
      <c r="E80" s="200" t="s">
        <v>346</v>
      </c>
      <c r="F80" s="578" t="s">
        <v>86</v>
      </c>
      <c r="G80" s="577"/>
      <c r="H80" s="73" t="s">
        <v>312</v>
      </c>
      <c r="I80" s="44"/>
      <c r="J80" s="64">
        <f>J81</f>
        <v>87.60000000000001</v>
      </c>
      <c r="K80" s="70"/>
      <c r="L80" s="66"/>
    </row>
    <row r="81" spans="1:12" ht="12.75" customHeight="1">
      <c r="A81" s="519" t="s">
        <v>111</v>
      </c>
      <c r="B81" s="520"/>
      <c r="C81" s="520"/>
      <c r="D81" s="521"/>
      <c r="E81" s="611" t="s">
        <v>346</v>
      </c>
      <c r="F81" s="612" t="s">
        <v>86</v>
      </c>
      <c r="G81" s="613"/>
      <c r="H81" s="623" t="s">
        <v>313</v>
      </c>
      <c r="I81" s="593"/>
      <c r="J81" s="610">
        <f>J85+J84</f>
        <v>87.60000000000001</v>
      </c>
      <c r="K81" s="602"/>
      <c r="L81" s="603"/>
    </row>
    <row r="82" spans="1:12" ht="12.75">
      <c r="A82" s="604"/>
      <c r="B82" s="605"/>
      <c r="C82" s="605"/>
      <c r="D82" s="606"/>
      <c r="E82" s="611"/>
      <c r="F82" s="614"/>
      <c r="G82" s="615"/>
      <c r="H82" s="623"/>
      <c r="I82" s="593"/>
      <c r="J82" s="610"/>
      <c r="K82" s="602"/>
      <c r="L82" s="603"/>
    </row>
    <row r="83" spans="1:13" ht="12.75" customHeight="1" hidden="1">
      <c r="A83" s="607"/>
      <c r="B83" s="608"/>
      <c r="C83" s="608"/>
      <c r="D83" s="609"/>
      <c r="E83" s="611" t="s">
        <v>346</v>
      </c>
      <c r="F83" s="616"/>
      <c r="G83" s="617"/>
      <c r="H83" s="623"/>
      <c r="I83" s="593"/>
      <c r="J83" s="610"/>
      <c r="K83" s="602"/>
      <c r="L83" s="603"/>
      <c r="M83" s="4"/>
    </row>
    <row r="84" spans="1:13" ht="52.5" customHeight="1">
      <c r="A84" s="525" t="s">
        <v>97</v>
      </c>
      <c r="B84" s="511"/>
      <c r="C84" s="511"/>
      <c r="D84" s="512"/>
      <c r="E84" s="611"/>
      <c r="F84" s="578" t="s">
        <v>86</v>
      </c>
      <c r="G84" s="577"/>
      <c r="H84" s="238" t="s">
        <v>313</v>
      </c>
      <c r="I84" s="79">
        <v>100</v>
      </c>
      <c r="J84" s="207">
        <v>83.2</v>
      </c>
      <c r="K84" s="70"/>
      <c r="L84" s="66"/>
      <c r="M84" s="4"/>
    </row>
    <row r="85" spans="1:12" ht="24" customHeight="1">
      <c r="A85" s="525" t="s">
        <v>99</v>
      </c>
      <c r="B85" s="511"/>
      <c r="C85" s="511"/>
      <c r="D85" s="512"/>
      <c r="E85" s="200" t="s">
        <v>346</v>
      </c>
      <c r="F85" s="595" t="s">
        <v>86</v>
      </c>
      <c r="G85" s="596"/>
      <c r="H85" s="73" t="s">
        <v>313</v>
      </c>
      <c r="I85" s="79">
        <v>200</v>
      </c>
      <c r="J85" s="207">
        <v>4.4</v>
      </c>
      <c r="K85" s="71"/>
      <c r="L85" s="67"/>
    </row>
    <row r="86" spans="1:12" ht="12.75" customHeight="1">
      <c r="A86" s="507" t="s">
        <v>327</v>
      </c>
      <c r="B86" s="508"/>
      <c r="C86" s="508"/>
      <c r="D86" s="509"/>
      <c r="E86" s="200" t="s">
        <v>346</v>
      </c>
      <c r="F86" s="582" t="s">
        <v>95</v>
      </c>
      <c r="G86" s="583"/>
      <c r="H86" s="243"/>
      <c r="I86" s="37"/>
      <c r="J86" s="63">
        <f>J87+J95+J100</f>
        <v>83687.90000000001</v>
      </c>
      <c r="K86" s="71"/>
      <c r="L86" s="67"/>
    </row>
    <row r="87" spans="1:12" ht="29.25" customHeight="1">
      <c r="A87" s="458" t="s">
        <v>422</v>
      </c>
      <c r="B87" s="459"/>
      <c r="C87" s="459"/>
      <c r="D87" s="460"/>
      <c r="E87" s="200" t="s">
        <v>346</v>
      </c>
      <c r="F87" s="576" t="s">
        <v>95</v>
      </c>
      <c r="G87" s="587"/>
      <c r="H87" s="34" t="s">
        <v>286</v>
      </c>
      <c r="I87" s="314"/>
      <c r="J87" s="63">
        <f>J88</f>
        <v>83411.8</v>
      </c>
      <c r="K87" s="71"/>
      <c r="L87" s="67"/>
    </row>
    <row r="88" spans="1:12" ht="60.75" customHeight="1">
      <c r="A88" s="588" t="s">
        <v>423</v>
      </c>
      <c r="B88" s="589"/>
      <c r="C88" s="589"/>
      <c r="D88" s="590"/>
      <c r="E88" s="200" t="s">
        <v>346</v>
      </c>
      <c r="F88" s="576" t="s">
        <v>95</v>
      </c>
      <c r="G88" s="587"/>
      <c r="H88" s="297">
        <v>9930000000</v>
      </c>
      <c r="I88" s="313"/>
      <c r="J88" s="63">
        <f>J89</f>
        <v>83411.8</v>
      </c>
      <c r="K88" s="71"/>
      <c r="L88" s="67"/>
    </row>
    <row r="89" spans="1:12" ht="57.75" customHeight="1">
      <c r="A89" s="497" t="s">
        <v>428</v>
      </c>
      <c r="B89" s="498"/>
      <c r="C89" s="498"/>
      <c r="D89" s="499"/>
      <c r="E89" s="200" t="s">
        <v>346</v>
      </c>
      <c r="F89" s="576" t="s">
        <v>95</v>
      </c>
      <c r="G89" s="587"/>
      <c r="H89" s="34" t="s">
        <v>324</v>
      </c>
      <c r="I89" s="314"/>
      <c r="J89" s="316">
        <f>J90</f>
        <v>83411.8</v>
      </c>
      <c r="K89" s="71"/>
      <c r="L89" s="67"/>
    </row>
    <row r="90" spans="1:12" ht="51.75" customHeight="1">
      <c r="A90" s="491" t="s">
        <v>413</v>
      </c>
      <c r="B90" s="505"/>
      <c r="C90" s="505"/>
      <c r="D90" s="506"/>
      <c r="E90" s="200" t="s">
        <v>346</v>
      </c>
      <c r="F90" s="576" t="s">
        <v>95</v>
      </c>
      <c r="G90" s="587"/>
      <c r="H90" s="37" t="s">
        <v>412</v>
      </c>
      <c r="I90" s="315"/>
      <c r="J90" s="298">
        <f>J91+J93</f>
        <v>83411.8</v>
      </c>
      <c r="K90" s="71"/>
      <c r="L90" s="67"/>
    </row>
    <row r="91" spans="1:12" ht="21" customHeight="1">
      <c r="A91" s="491" t="s">
        <v>99</v>
      </c>
      <c r="B91" s="492"/>
      <c r="C91" s="492"/>
      <c r="D91" s="493"/>
      <c r="E91" s="200" t="s">
        <v>346</v>
      </c>
      <c r="F91" s="576" t="s">
        <v>95</v>
      </c>
      <c r="G91" s="587"/>
      <c r="H91" s="37" t="s">
        <v>412</v>
      </c>
      <c r="I91" s="315"/>
      <c r="J91" s="298">
        <f>J92</f>
        <v>79241.3</v>
      </c>
      <c r="K91" s="71"/>
      <c r="L91" s="67"/>
    </row>
    <row r="92" spans="1:12" ht="24" customHeight="1">
      <c r="A92" s="491" t="s">
        <v>327</v>
      </c>
      <c r="B92" s="492"/>
      <c r="C92" s="492"/>
      <c r="D92" s="493"/>
      <c r="E92" s="200" t="s">
        <v>346</v>
      </c>
      <c r="F92" s="576" t="s">
        <v>95</v>
      </c>
      <c r="G92" s="587"/>
      <c r="H92" s="37" t="s">
        <v>412</v>
      </c>
      <c r="I92" s="315"/>
      <c r="J92" s="298">
        <v>79241.3</v>
      </c>
      <c r="K92" s="71"/>
      <c r="L92" s="67"/>
    </row>
    <row r="93" spans="1:12" ht="12.75" customHeight="1">
      <c r="A93" s="491" t="s">
        <v>99</v>
      </c>
      <c r="B93" s="492"/>
      <c r="C93" s="492"/>
      <c r="D93" s="493"/>
      <c r="E93" s="200" t="s">
        <v>346</v>
      </c>
      <c r="F93" s="576" t="s">
        <v>95</v>
      </c>
      <c r="G93" s="587"/>
      <c r="H93" s="37" t="s">
        <v>412</v>
      </c>
      <c r="I93" s="315"/>
      <c r="J93" s="316">
        <f>J94</f>
        <v>4170.5</v>
      </c>
      <c r="K93" s="71"/>
      <c r="L93" s="67"/>
    </row>
    <row r="94" spans="1:12" ht="12.75" customHeight="1">
      <c r="A94" s="491" t="s">
        <v>327</v>
      </c>
      <c r="B94" s="492"/>
      <c r="C94" s="492"/>
      <c r="D94" s="493"/>
      <c r="E94" s="200" t="s">
        <v>346</v>
      </c>
      <c r="F94" s="576" t="s">
        <v>95</v>
      </c>
      <c r="G94" s="587"/>
      <c r="H94" s="303" t="s">
        <v>412</v>
      </c>
      <c r="I94" s="41">
        <v>400</v>
      </c>
      <c r="J94" s="298">
        <v>4170.5</v>
      </c>
      <c r="K94" s="71"/>
      <c r="L94" s="67"/>
    </row>
    <row r="95" spans="1:12" ht="25.5" customHeight="1">
      <c r="A95" s="584" t="s">
        <v>426</v>
      </c>
      <c r="B95" s="585"/>
      <c r="C95" s="585"/>
      <c r="D95" s="586"/>
      <c r="E95" s="200" t="s">
        <v>346</v>
      </c>
      <c r="F95" s="578" t="s">
        <v>95</v>
      </c>
      <c r="G95" s="577"/>
      <c r="H95" s="34" t="s">
        <v>286</v>
      </c>
      <c r="I95" s="314"/>
      <c r="J95" s="63">
        <f>J96</f>
        <v>0</v>
      </c>
      <c r="K95" s="71"/>
      <c r="L95" s="67"/>
    </row>
    <row r="96" spans="1:12" ht="60" customHeight="1">
      <c r="A96" s="491" t="s">
        <v>428</v>
      </c>
      <c r="B96" s="492"/>
      <c r="C96" s="492"/>
      <c r="D96" s="493"/>
      <c r="E96" s="200" t="s">
        <v>346</v>
      </c>
      <c r="F96" s="578" t="s">
        <v>95</v>
      </c>
      <c r="G96" s="577"/>
      <c r="H96" s="41">
        <v>9930000000</v>
      </c>
      <c r="I96" s="302"/>
      <c r="J96" s="316">
        <f>J97</f>
        <v>0</v>
      </c>
      <c r="K96" s="71"/>
      <c r="L96" s="67"/>
    </row>
    <row r="97" spans="1:12" ht="39" customHeight="1">
      <c r="A97" s="502" t="s">
        <v>323</v>
      </c>
      <c r="B97" s="503"/>
      <c r="C97" s="503"/>
      <c r="D97" s="504"/>
      <c r="E97" s="200" t="s">
        <v>346</v>
      </c>
      <c r="F97" s="578" t="s">
        <v>95</v>
      </c>
      <c r="G97" s="577"/>
      <c r="H97" s="37" t="s">
        <v>324</v>
      </c>
      <c r="I97" s="315"/>
      <c r="J97" s="316">
        <f>J98</f>
        <v>0</v>
      </c>
      <c r="K97" s="71"/>
      <c r="L97" s="67"/>
    </row>
    <row r="98" spans="1:12" ht="28.5" customHeight="1">
      <c r="A98" s="491" t="s">
        <v>99</v>
      </c>
      <c r="B98" s="492"/>
      <c r="C98" s="492"/>
      <c r="D98" s="493"/>
      <c r="E98" s="200" t="s">
        <v>346</v>
      </c>
      <c r="F98" s="578" t="s">
        <v>95</v>
      </c>
      <c r="G98" s="577"/>
      <c r="H98" s="37" t="s">
        <v>326</v>
      </c>
      <c r="I98" s="315"/>
      <c r="J98" s="316">
        <f>J99</f>
        <v>0</v>
      </c>
      <c r="K98" s="71"/>
      <c r="L98" s="67"/>
    </row>
    <row r="99" spans="1:12" ht="12.75" customHeight="1">
      <c r="A99" s="491" t="s">
        <v>327</v>
      </c>
      <c r="B99" s="492"/>
      <c r="C99" s="492"/>
      <c r="D99" s="493"/>
      <c r="E99" s="200" t="s">
        <v>346</v>
      </c>
      <c r="F99" s="578" t="s">
        <v>95</v>
      </c>
      <c r="G99" s="577"/>
      <c r="H99" s="37" t="s">
        <v>326</v>
      </c>
      <c r="I99" s="41">
        <v>200</v>
      </c>
      <c r="J99" s="298">
        <v>0</v>
      </c>
      <c r="K99" s="71"/>
      <c r="L99" s="67"/>
    </row>
    <row r="100" spans="1:12" ht="17.25" customHeight="1">
      <c r="A100" s="531" t="s">
        <v>432</v>
      </c>
      <c r="B100" s="532"/>
      <c r="C100" s="532"/>
      <c r="D100" s="533"/>
      <c r="E100" s="200" t="s">
        <v>346</v>
      </c>
      <c r="F100" s="578" t="s">
        <v>95</v>
      </c>
      <c r="G100" s="577"/>
      <c r="H100" s="73" t="s">
        <v>286</v>
      </c>
      <c r="I100" s="37"/>
      <c r="J100" s="63">
        <f>J101</f>
        <v>276.1</v>
      </c>
      <c r="K100" s="71"/>
      <c r="L100" s="67"/>
    </row>
    <row r="101" spans="1:12" ht="27.75" customHeight="1">
      <c r="A101" s="527" t="s">
        <v>321</v>
      </c>
      <c r="B101" s="528"/>
      <c r="C101" s="528"/>
      <c r="D101" s="529"/>
      <c r="E101" s="200" t="s">
        <v>346</v>
      </c>
      <c r="F101" s="578" t="s">
        <v>95</v>
      </c>
      <c r="G101" s="577"/>
      <c r="H101" s="270" t="s">
        <v>322</v>
      </c>
      <c r="I101" s="37"/>
      <c r="J101" s="64">
        <f>J102</f>
        <v>276.1</v>
      </c>
      <c r="K101" s="71"/>
      <c r="L101" s="67"/>
    </row>
    <row r="102" spans="1:12" ht="41.25" customHeight="1">
      <c r="A102" s="527" t="s">
        <v>323</v>
      </c>
      <c r="B102" s="528"/>
      <c r="C102" s="528"/>
      <c r="D102" s="529"/>
      <c r="E102" s="200" t="s">
        <v>346</v>
      </c>
      <c r="F102" s="578" t="s">
        <v>95</v>
      </c>
      <c r="G102" s="577"/>
      <c r="H102" s="270" t="s">
        <v>324</v>
      </c>
      <c r="I102" s="37"/>
      <c r="J102" s="64">
        <f>J103</f>
        <v>276.1</v>
      </c>
      <c r="K102" s="71"/>
      <c r="L102" s="67"/>
    </row>
    <row r="103" spans="1:12" ht="28.5" customHeight="1">
      <c r="A103" s="491" t="s">
        <v>99</v>
      </c>
      <c r="B103" s="492"/>
      <c r="C103" s="492"/>
      <c r="D103" s="493"/>
      <c r="E103" s="200" t="s">
        <v>346</v>
      </c>
      <c r="F103" s="578" t="s">
        <v>95</v>
      </c>
      <c r="G103" s="577"/>
      <c r="H103" s="73" t="s">
        <v>326</v>
      </c>
      <c r="I103" s="73"/>
      <c r="J103" s="64">
        <v>276.1</v>
      </c>
      <c r="K103" s="71"/>
      <c r="L103" s="67"/>
    </row>
    <row r="104" spans="1:12" ht="15" customHeight="1">
      <c r="A104" s="507" t="s">
        <v>11</v>
      </c>
      <c r="B104" s="508"/>
      <c r="C104" s="508"/>
      <c r="D104" s="509"/>
      <c r="E104" s="263" t="s">
        <v>346</v>
      </c>
      <c r="F104" s="582" t="s">
        <v>83</v>
      </c>
      <c r="G104" s="583"/>
      <c r="H104" s="200"/>
      <c r="I104" s="200"/>
      <c r="J104" s="63">
        <f>J107+J110+J121</f>
        <v>20647.7</v>
      </c>
      <c r="K104" s="71"/>
      <c r="L104" s="67"/>
    </row>
    <row r="105" spans="1:12" ht="21.75" customHeight="1">
      <c r="A105" s="527" t="s">
        <v>321</v>
      </c>
      <c r="B105" s="528"/>
      <c r="C105" s="528"/>
      <c r="D105" s="529"/>
      <c r="E105" s="263" t="s">
        <v>346</v>
      </c>
      <c r="F105" s="582" t="s">
        <v>83</v>
      </c>
      <c r="G105" s="583"/>
      <c r="H105" s="73" t="s">
        <v>286</v>
      </c>
      <c r="I105" s="200"/>
      <c r="J105" s="63">
        <f>J106</f>
        <v>20647.7</v>
      </c>
      <c r="K105" s="71"/>
      <c r="L105" s="67"/>
    </row>
    <row r="106" spans="1:12" ht="36.75" customHeight="1">
      <c r="A106" s="527" t="s">
        <v>325</v>
      </c>
      <c r="B106" s="528"/>
      <c r="C106" s="528"/>
      <c r="D106" s="529"/>
      <c r="E106" s="263" t="s">
        <v>346</v>
      </c>
      <c r="F106" s="582" t="s">
        <v>83</v>
      </c>
      <c r="G106" s="583"/>
      <c r="H106" s="73" t="s">
        <v>322</v>
      </c>
      <c r="I106" s="200"/>
      <c r="J106" s="63">
        <f>J107+J110+J121</f>
        <v>20647.7</v>
      </c>
      <c r="K106" s="71"/>
      <c r="L106" s="67"/>
    </row>
    <row r="107" spans="1:12" ht="24.75" customHeight="1">
      <c r="A107" s="531" t="s">
        <v>433</v>
      </c>
      <c r="B107" s="532"/>
      <c r="C107" s="532"/>
      <c r="D107" s="533"/>
      <c r="E107" s="263" t="s">
        <v>346</v>
      </c>
      <c r="F107" s="582" t="s">
        <v>355</v>
      </c>
      <c r="G107" s="583"/>
      <c r="H107" s="73"/>
      <c r="I107" s="200"/>
      <c r="J107" s="63">
        <f>J108</f>
        <v>0</v>
      </c>
      <c r="K107" s="71"/>
      <c r="L107" s="67"/>
    </row>
    <row r="108" spans="1:12" ht="30.75" customHeight="1">
      <c r="A108" s="497" t="s">
        <v>374</v>
      </c>
      <c r="B108" s="498"/>
      <c r="C108" s="498"/>
      <c r="D108" s="499"/>
      <c r="E108" s="200" t="s">
        <v>346</v>
      </c>
      <c r="F108" s="582" t="s">
        <v>355</v>
      </c>
      <c r="G108" s="583"/>
      <c r="H108" s="200" t="s">
        <v>375</v>
      </c>
      <c r="I108" s="200"/>
      <c r="J108" s="63">
        <f>J109</f>
        <v>0</v>
      </c>
      <c r="K108" s="71"/>
      <c r="L108" s="67"/>
    </row>
    <row r="109" spans="1:12" ht="45.75" customHeight="1">
      <c r="A109" s="491" t="s">
        <v>376</v>
      </c>
      <c r="B109" s="505"/>
      <c r="C109" s="505"/>
      <c r="D109" s="506"/>
      <c r="E109" s="200" t="s">
        <v>346</v>
      </c>
      <c r="F109" s="576" t="s">
        <v>355</v>
      </c>
      <c r="G109" s="587"/>
      <c r="H109" s="270" t="s">
        <v>414</v>
      </c>
      <c r="I109" s="73"/>
      <c r="J109" s="64">
        <v>0</v>
      </c>
      <c r="K109" s="71"/>
      <c r="L109" s="67"/>
    </row>
    <row r="110" spans="1:12" ht="19.5" customHeight="1">
      <c r="A110" s="579" t="s">
        <v>434</v>
      </c>
      <c r="B110" s="580"/>
      <c r="C110" s="580"/>
      <c r="D110" s="581"/>
      <c r="E110" s="200" t="s">
        <v>346</v>
      </c>
      <c r="F110" s="582" t="s">
        <v>84</v>
      </c>
      <c r="G110" s="583"/>
      <c r="H110" s="270"/>
      <c r="I110" s="73"/>
      <c r="J110" s="63">
        <f>J111+J118</f>
        <v>14626.9</v>
      </c>
      <c r="K110" s="71"/>
      <c r="L110" s="67"/>
    </row>
    <row r="111" spans="1:12" ht="39" customHeight="1">
      <c r="A111" s="497" t="s">
        <v>424</v>
      </c>
      <c r="B111" s="498"/>
      <c r="C111" s="498"/>
      <c r="D111" s="499"/>
      <c r="E111" s="200" t="s">
        <v>346</v>
      </c>
      <c r="F111" s="582" t="s">
        <v>84</v>
      </c>
      <c r="G111" s="583"/>
      <c r="H111" s="200" t="s">
        <v>286</v>
      </c>
      <c r="I111" s="73"/>
      <c r="J111" s="63">
        <f>J112</f>
        <v>13306</v>
      </c>
      <c r="K111" s="71"/>
      <c r="L111" s="67"/>
    </row>
    <row r="112" spans="1:12" ht="45.75" customHeight="1">
      <c r="A112" s="497" t="s">
        <v>425</v>
      </c>
      <c r="B112" s="498"/>
      <c r="C112" s="498"/>
      <c r="D112" s="499"/>
      <c r="E112" s="200" t="s">
        <v>346</v>
      </c>
      <c r="F112" s="582" t="s">
        <v>84</v>
      </c>
      <c r="G112" s="583"/>
      <c r="H112" s="304">
        <v>9930000000</v>
      </c>
      <c r="I112" s="55"/>
      <c r="J112" s="64">
        <f>J113</f>
        <v>13306</v>
      </c>
      <c r="K112" s="71"/>
      <c r="L112" s="67"/>
    </row>
    <row r="113" spans="1:12" ht="53.25" customHeight="1">
      <c r="A113" s="497" t="s">
        <v>428</v>
      </c>
      <c r="B113" s="498"/>
      <c r="C113" s="498"/>
      <c r="D113" s="499"/>
      <c r="E113" s="200" t="s">
        <v>346</v>
      </c>
      <c r="F113" s="582" t="s">
        <v>84</v>
      </c>
      <c r="G113" s="583"/>
      <c r="H113" s="306" t="s">
        <v>379</v>
      </c>
      <c r="I113" s="35"/>
      <c r="J113" s="64">
        <f>J114+J116</f>
        <v>13306</v>
      </c>
      <c r="K113" s="71"/>
      <c r="L113" s="67"/>
    </row>
    <row r="114" spans="1:12" ht="39.75" customHeight="1">
      <c r="A114" s="491" t="s">
        <v>99</v>
      </c>
      <c r="B114" s="492"/>
      <c r="C114" s="492"/>
      <c r="D114" s="493"/>
      <c r="E114" s="200" t="s">
        <v>346</v>
      </c>
      <c r="F114" s="576" t="s">
        <v>84</v>
      </c>
      <c r="G114" s="587"/>
      <c r="H114" s="37" t="s">
        <v>463</v>
      </c>
      <c r="I114" s="35"/>
      <c r="J114" s="298">
        <v>12640.7</v>
      </c>
      <c r="K114" s="71"/>
      <c r="L114" s="67"/>
    </row>
    <row r="115" spans="1:12" ht="22.5" customHeight="1">
      <c r="A115" s="491" t="s">
        <v>378</v>
      </c>
      <c r="B115" s="492"/>
      <c r="C115" s="492"/>
      <c r="D115" s="493"/>
      <c r="E115" s="200" t="s">
        <v>346</v>
      </c>
      <c r="F115" s="576" t="s">
        <v>84</v>
      </c>
      <c r="G115" s="587"/>
      <c r="H115" s="37" t="s">
        <v>463</v>
      </c>
      <c r="I115" s="35"/>
      <c r="J115" s="298">
        <v>12640.7</v>
      </c>
      <c r="K115" s="71"/>
      <c r="L115" s="67"/>
    </row>
    <row r="116" spans="1:12" ht="37.5" customHeight="1">
      <c r="A116" s="491" t="s">
        <v>99</v>
      </c>
      <c r="B116" s="492"/>
      <c r="C116" s="492"/>
      <c r="D116" s="493"/>
      <c r="E116" s="200" t="s">
        <v>346</v>
      </c>
      <c r="F116" s="576" t="s">
        <v>84</v>
      </c>
      <c r="G116" s="587"/>
      <c r="H116" s="37" t="s">
        <v>463</v>
      </c>
      <c r="I116" s="38"/>
      <c r="J116" s="64">
        <f>J117</f>
        <v>665.3</v>
      </c>
      <c r="K116" s="71"/>
      <c r="L116" s="67"/>
    </row>
    <row r="117" spans="1:12" ht="20.25" customHeight="1">
      <c r="A117" s="491" t="s">
        <v>378</v>
      </c>
      <c r="B117" s="492"/>
      <c r="C117" s="492"/>
      <c r="D117" s="493"/>
      <c r="E117" s="200" t="s">
        <v>346</v>
      </c>
      <c r="F117" s="576" t="s">
        <v>84</v>
      </c>
      <c r="G117" s="587"/>
      <c r="H117" s="37" t="s">
        <v>463</v>
      </c>
      <c r="I117" s="295" t="s">
        <v>411</v>
      </c>
      <c r="J117" s="298">
        <v>665.3</v>
      </c>
      <c r="K117" s="71"/>
      <c r="L117" s="67"/>
    </row>
    <row r="118" spans="1:12" ht="31.5" customHeight="1">
      <c r="A118" s="497" t="s">
        <v>377</v>
      </c>
      <c r="B118" s="498"/>
      <c r="C118" s="498"/>
      <c r="D118" s="499"/>
      <c r="E118" s="200" t="s">
        <v>346</v>
      </c>
      <c r="F118" s="582" t="s">
        <v>84</v>
      </c>
      <c r="G118" s="583"/>
      <c r="H118" s="200" t="s">
        <v>379</v>
      </c>
      <c r="I118" s="200"/>
      <c r="J118" s="63">
        <f>J119</f>
        <v>1320.9</v>
      </c>
      <c r="K118" s="71"/>
      <c r="L118" s="67"/>
    </row>
    <row r="119" spans="1:12" ht="21.75" customHeight="1">
      <c r="A119" s="491" t="s">
        <v>99</v>
      </c>
      <c r="B119" s="492"/>
      <c r="C119" s="492"/>
      <c r="D119" s="493"/>
      <c r="E119" s="200" t="s">
        <v>346</v>
      </c>
      <c r="F119" s="576" t="s">
        <v>84</v>
      </c>
      <c r="G119" s="587"/>
      <c r="H119" s="270" t="s">
        <v>380</v>
      </c>
      <c r="I119" s="73"/>
      <c r="J119" s="64">
        <f>J120</f>
        <v>1320.9</v>
      </c>
      <c r="K119" s="71"/>
      <c r="L119" s="67"/>
    </row>
    <row r="120" spans="1:12" ht="17.25" customHeight="1">
      <c r="A120" s="491" t="s">
        <v>378</v>
      </c>
      <c r="B120" s="492"/>
      <c r="C120" s="492"/>
      <c r="D120" s="493"/>
      <c r="E120" s="200" t="s">
        <v>346</v>
      </c>
      <c r="F120" s="576" t="s">
        <v>84</v>
      </c>
      <c r="G120" s="587"/>
      <c r="H120" s="270" t="s">
        <v>380</v>
      </c>
      <c r="I120" s="200" t="s">
        <v>98</v>
      </c>
      <c r="J120" s="64">
        <v>1320.9</v>
      </c>
      <c r="K120" s="71"/>
      <c r="L120" s="67"/>
    </row>
    <row r="121" spans="1:12" ht="17.25" customHeight="1">
      <c r="A121" s="579" t="s">
        <v>435</v>
      </c>
      <c r="B121" s="580"/>
      <c r="C121" s="580"/>
      <c r="D121" s="581"/>
      <c r="E121" s="200" t="s">
        <v>346</v>
      </c>
      <c r="F121" s="582" t="s">
        <v>85</v>
      </c>
      <c r="G121" s="583"/>
      <c r="H121" s="270"/>
      <c r="I121" s="308"/>
      <c r="J121" s="63">
        <f>J122+J127+J130+J135+J140+J145+J150+J155</f>
        <v>6020.8</v>
      </c>
      <c r="K121" s="71"/>
      <c r="L121" s="67"/>
    </row>
    <row r="122" spans="1:12" ht="34.5" customHeight="1">
      <c r="A122" s="497" t="s">
        <v>430</v>
      </c>
      <c r="B122" s="498"/>
      <c r="C122" s="498"/>
      <c r="D122" s="499"/>
      <c r="E122" s="200" t="s">
        <v>346</v>
      </c>
      <c r="F122" s="578" t="s">
        <v>85</v>
      </c>
      <c r="G122" s="577"/>
      <c r="H122" s="34" t="s">
        <v>286</v>
      </c>
      <c r="I122" s="314"/>
      <c r="J122" s="64">
        <f>J123</f>
        <v>0</v>
      </c>
      <c r="K122" s="71"/>
      <c r="L122" s="67"/>
    </row>
    <row r="123" spans="1:12" ht="58.5" customHeight="1">
      <c r="A123" s="497" t="s">
        <v>431</v>
      </c>
      <c r="B123" s="498"/>
      <c r="C123" s="498"/>
      <c r="D123" s="499"/>
      <c r="E123" s="200" t="s">
        <v>346</v>
      </c>
      <c r="F123" s="578" t="s">
        <v>85</v>
      </c>
      <c r="G123" s="577"/>
      <c r="H123" s="297">
        <v>9930000000</v>
      </c>
      <c r="I123" s="313"/>
      <c r="J123" s="64">
        <f>J124</f>
        <v>0</v>
      </c>
      <c r="K123" s="71"/>
      <c r="L123" s="67"/>
    </row>
    <row r="124" spans="1:12" ht="55.5" customHeight="1">
      <c r="A124" s="497" t="s">
        <v>428</v>
      </c>
      <c r="B124" s="498"/>
      <c r="C124" s="498"/>
      <c r="D124" s="499"/>
      <c r="E124" s="200" t="s">
        <v>346</v>
      </c>
      <c r="F124" s="578" t="s">
        <v>85</v>
      </c>
      <c r="G124" s="577"/>
      <c r="H124" s="34" t="s">
        <v>329</v>
      </c>
      <c r="I124" s="314"/>
      <c r="J124" s="64">
        <f>J125</f>
        <v>0</v>
      </c>
      <c r="K124" s="71"/>
      <c r="L124" s="67"/>
    </row>
    <row r="125" spans="1:12" ht="34.5" customHeight="1">
      <c r="A125" s="491" t="s">
        <v>99</v>
      </c>
      <c r="B125" s="492"/>
      <c r="C125" s="492"/>
      <c r="D125" s="493"/>
      <c r="E125" s="200" t="s">
        <v>346</v>
      </c>
      <c r="F125" s="578" t="s">
        <v>85</v>
      </c>
      <c r="G125" s="577"/>
      <c r="H125" s="303" t="s">
        <v>330</v>
      </c>
      <c r="I125" s="38"/>
      <c r="J125" s="64">
        <f>J126</f>
        <v>0</v>
      </c>
      <c r="K125" s="71"/>
      <c r="L125" s="67"/>
    </row>
    <row r="126" spans="1:12" ht="17.25" customHeight="1">
      <c r="A126" s="491" t="s">
        <v>37</v>
      </c>
      <c r="B126" s="492"/>
      <c r="C126" s="492"/>
      <c r="D126" s="493"/>
      <c r="E126" s="200" t="s">
        <v>346</v>
      </c>
      <c r="F126" s="578" t="s">
        <v>85</v>
      </c>
      <c r="G126" s="577"/>
      <c r="H126" s="37" t="s">
        <v>330</v>
      </c>
      <c r="I126" s="307" t="s">
        <v>98</v>
      </c>
      <c r="J126" s="64">
        <v>0</v>
      </c>
      <c r="K126" s="71"/>
      <c r="L126" s="67"/>
    </row>
    <row r="127" spans="1:12" ht="29.25" customHeight="1">
      <c r="A127" s="497" t="s">
        <v>328</v>
      </c>
      <c r="B127" s="498"/>
      <c r="C127" s="498"/>
      <c r="D127" s="499"/>
      <c r="E127" s="200" t="s">
        <v>346</v>
      </c>
      <c r="F127" s="582" t="s">
        <v>85</v>
      </c>
      <c r="G127" s="583"/>
      <c r="H127" s="200" t="s">
        <v>329</v>
      </c>
      <c r="I127" s="200"/>
      <c r="J127" s="63">
        <f>J128</f>
        <v>1196.2</v>
      </c>
      <c r="K127" s="71"/>
      <c r="L127" s="67"/>
    </row>
    <row r="128" spans="1:12" ht="24.75" customHeight="1">
      <c r="A128" s="525" t="s">
        <v>99</v>
      </c>
      <c r="B128" s="511"/>
      <c r="C128" s="511"/>
      <c r="D128" s="512"/>
      <c r="E128" s="270" t="s">
        <v>346</v>
      </c>
      <c r="F128" s="578" t="s">
        <v>85</v>
      </c>
      <c r="G128" s="577"/>
      <c r="H128" s="73" t="s">
        <v>330</v>
      </c>
      <c r="I128" s="73"/>
      <c r="J128" s="64">
        <f>J129</f>
        <v>1196.2</v>
      </c>
      <c r="K128" s="71"/>
      <c r="L128" s="67"/>
    </row>
    <row r="129" spans="1:12" ht="18" customHeight="1">
      <c r="A129" s="494" t="s">
        <v>37</v>
      </c>
      <c r="B129" s="511"/>
      <c r="C129" s="511"/>
      <c r="D129" s="512"/>
      <c r="E129" s="270" t="s">
        <v>346</v>
      </c>
      <c r="F129" s="578" t="s">
        <v>85</v>
      </c>
      <c r="G129" s="577"/>
      <c r="H129" s="73" t="s">
        <v>330</v>
      </c>
      <c r="I129" s="200" t="s">
        <v>98</v>
      </c>
      <c r="J129" s="64">
        <v>1196.2</v>
      </c>
      <c r="K129" s="71"/>
      <c r="L129" s="67"/>
    </row>
    <row r="130" spans="1:12" ht="49.5" customHeight="1">
      <c r="A130" s="497" t="s">
        <v>530</v>
      </c>
      <c r="B130" s="498"/>
      <c r="C130" s="498"/>
      <c r="D130" s="499"/>
      <c r="E130" s="200" t="s">
        <v>346</v>
      </c>
      <c r="F130" s="582" t="s">
        <v>85</v>
      </c>
      <c r="G130" s="583"/>
      <c r="H130" s="306" t="s">
        <v>286</v>
      </c>
      <c r="I130" s="200"/>
      <c r="J130" s="63">
        <f>J131</f>
        <v>150</v>
      </c>
      <c r="K130" s="71"/>
      <c r="L130" s="67"/>
    </row>
    <row r="131" spans="1:12" ht="42.75" customHeight="1">
      <c r="A131" s="497" t="s">
        <v>531</v>
      </c>
      <c r="B131" s="498"/>
      <c r="C131" s="498"/>
      <c r="D131" s="499"/>
      <c r="E131" s="200" t="s">
        <v>346</v>
      </c>
      <c r="F131" s="582" t="s">
        <v>85</v>
      </c>
      <c r="G131" s="583"/>
      <c r="H131" s="304" t="s">
        <v>329</v>
      </c>
      <c r="I131" s="200"/>
      <c r="J131" s="63">
        <f>J132</f>
        <v>150</v>
      </c>
      <c r="K131" s="71"/>
      <c r="L131" s="67"/>
    </row>
    <row r="132" spans="1:12" ht="54.75" customHeight="1">
      <c r="A132" s="497" t="s">
        <v>428</v>
      </c>
      <c r="B132" s="498"/>
      <c r="C132" s="498"/>
      <c r="D132" s="499"/>
      <c r="E132" s="200" t="s">
        <v>346</v>
      </c>
      <c r="F132" s="582" t="s">
        <v>85</v>
      </c>
      <c r="G132" s="583"/>
      <c r="H132" s="200" t="s">
        <v>329</v>
      </c>
      <c r="I132" s="200"/>
      <c r="J132" s="63">
        <f>J133</f>
        <v>150</v>
      </c>
      <c r="K132" s="71"/>
      <c r="L132" s="67"/>
    </row>
    <row r="133" spans="1:12" ht="27" customHeight="1">
      <c r="A133" s="491" t="s">
        <v>99</v>
      </c>
      <c r="B133" s="492"/>
      <c r="C133" s="492"/>
      <c r="D133" s="493"/>
      <c r="E133" s="270" t="s">
        <v>346</v>
      </c>
      <c r="F133" s="578" t="s">
        <v>85</v>
      </c>
      <c r="G133" s="577"/>
      <c r="H133" s="73" t="s">
        <v>330</v>
      </c>
      <c r="I133" s="200"/>
      <c r="J133" s="64">
        <f>J134</f>
        <v>150</v>
      </c>
      <c r="K133" s="71"/>
      <c r="L133" s="67"/>
    </row>
    <row r="134" spans="1:12" ht="18" customHeight="1">
      <c r="A134" s="491" t="s">
        <v>37</v>
      </c>
      <c r="B134" s="492"/>
      <c r="C134" s="492"/>
      <c r="D134" s="493"/>
      <c r="E134" s="270" t="s">
        <v>346</v>
      </c>
      <c r="F134" s="578" t="s">
        <v>85</v>
      </c>
      <c r="G134" s="577"/>
      <c r="H134" s="73" t="s">
        <v>330</v>
      </c>
      <c r="I134" s="200" t="s">
        <v>98</v>
      </c>
      <c r="J134" s="64">
        <v>150</v>
      </c>
      <c r="K134" s="71"/>
      <c r="L134" s="67"/>
    </row>
    <row r="135" spans="1:12" ht="41.25" customHeight="1">
      <c r="A135" s="497" t="s">
        <v>532</v>
      </c>
      <c r="B135" s="498"/>
      <c r="C135" s="498"/>
      <c r="D135" s="499"/>
      <c r="E135" s="200" t="s">
        <v>346</v>
      </c>
      <c r="F135" s="582" t="s">
        <v>85</v>
      </c>
      <c r="G135" s="583"/>
      <c r="H135" s="306" t="s">
        <v>286</v>
      </c>
      <c r="I135" s="200"/>
      <c r="J135" s="63">
        <f>J136</f>
        <v>53.2</v>
      </c>
      <c r="K135" s="71"/>
      <c r="L135" s="67"/>
    </row>
    <row r="136" spans="1:12" ht="30" customHeight="1">
      <c r="A136" s="497" t="s">
        <v>533</v>
      </c>
      <c r="B136" s="498"/>
      <c r="C136" s="498"/>
      <c r="D136" s="499"/>
      <c r="E136" s="200" t="s">
        <v>346</v>
      </c>
      <c r="F136" s="582" t="s">
        <v>85</v>
      </c>
      <c r="G136" s="583"/>
      <c r="H136" s="304" t="s">
        <v>329</v>
      </c>
      <c r="I136" s="200"/>
      <c r="J136" s="63">
        <f>J137</f>
        <v>53.2</v>
      </c>
      <c r="K136" s="71"/>
      <c r="L136" s="67"/>
    </row>
    <row r="137" spans="1:12" ht="40.5" customHeight="1">
      <c r="A137" s="497" t="s">
        <v>428</v>
      </c>
      <c r="B137" s="498"/>
      <c r="C137" s="498"/>
      <c r="D137" s="499"/>
      <c r="E137" s="200" t="s">
        <v>346</v>
      </c>
      <c r="F137" s="582" t="s">
        <v>85</v>
      </c>
      <c r="G137" s="583"/>
      <c r="H137" s="200" t="s">
        <v>329</v>
      </c>
      <c r="I137" s="200"/>
      <c r="J137" s="63">
        <f>J138</f>
        <v>53.2</v>
      </c>
      <c r="K137" s="71"/>
      <c r="L137" s="67"/>
    </row>
    <row r="138" spans="1:12" ht="24.75" customHeight="1">
      <c r="A138" s="491" t="s">
        <v>99</v>
      </c>
      <c r="B138" s="492"/>
      <c r="C138" s="492"/>
      <c r="D138" s="493"/>
      <c r="E138" s="270" t="s">
        <v>346</v>
      </c>
      <c r="F138" s="578" t="s">
        <v>85</v>
      </c>
      <c r="G138" s="577"/>
      <c r="H138" s="73" t="s">
        <v>330</v>
      </c>
      <c r="I138" s="200"/>
      <c r="J138" s="64">
        <f>J139</f>
        <v>53.2</v>
      </c>
      <c r="K138" s="71"/>
      <c r="L138" s="67"/>
    </row>
    <row r="139" spans="1:12" ht="18" customHeight="1">
      <c r="A139" s="491" t="s">
        <v>37</v>
      </c>
      <c r="B139" s="492"/>
      <c r="C139" s="492"/>
      <c r="D139" s="493"/>
      <c r="E139" s="270" t="s">
        <v>346</v>
      </c>
      <c r="F139" s="578" t="s">
        <v>85</v>
      </c>
      <c r="G139" s="577"/>
      <c r="H139" s="73" t="s">
        <v>330</v>
      </c>
      <c r="I139" s="200" t="s">
        <v>98</v>
      </c>
      <c r="J139" s="64">
        <v>53.2</v>
      </c>
      <c r="K139" s="71"/>
      <c r="L139" s="67"/>
    </row>
    <row r="140" spans="1:12" ht="36" customHeight="1">
      <c r="A140" s="497" t="s">
        <v>536</v>
      </c>
      <c r="B140" s="498"/>
      <c r="C140" s="498"/>
      <c r="D140" s="499"/>
      <c r="E140" s="200" t="s">
        <v>346</v>
      </c>
      <c r="F140" s="582" t="s">
        <v>85</v>
      </c>
      <c r="G140" s="583"/>
      <c r="H140" s="306" t="s">
        <v>286</v>
      </c>
      <c r="I140" s="200"/>
      <c r="J140" s="64">
        <f>J141</f>
        <v>264</v>
      </c>
      <c r="K140" s="71"/>
      <c r="L140" s="67"/>
    </row>
    <row r="141" spans="1:12" ht="31.5" customHeight="1">
      <c r="A141" s="497" t="s">
        <v>537</v>
      </c>
      <c r="B141" s="498"/>
      <c r="C141" s="498"/>
      <c r="D141" s="499"/>
      <c r="E141" s="200" t="s">
        <v>346</v>
      </c>
      <c r="F141" s="582" t="s">
        <v>85</v>
      </c>
      <c r="G141" s="583"/>
      <c r="H141" s="304" t="s">
        <v>329</v>
      </c>
      <c r="I141" s="200"/>
      <c r="J141" s="64">
        <f>J142</f>
        <v>264</v>
      </c>
      <c r="K141" s="71"/>
      <c r="L141" s="67"/>
    </row>
    <row r="142" spans="1:12" ht="50.25" customHeight="1">
      <c r="A142" s="497" t="s">
        <v>428</v>
      </c>
      <c r="B142" s="498"/>
      <c r="C142" s="498"/>
      <c r="D142" s="499"/>
      <c r="E142" s="200" t="s">
        <v>346</v>
      </c>
      <c r="F142" s="582" t="s">
        <v>85</v>
      </c>
      <c r="G142" s="583"/>
      <c r="H142" s="200" t="s">
        <v>329</v>
      </c>
      <c r="I142" s="200"/>
      <c r="J142" s="64">
        <f>J143</f>
        <v>264</v>
      </c>
      <c r="K142" s="71"/>
      <c r="L142" s="67"/>
    </row>
    <row r="143" spans="1:12" ht="24" customHeight="1">
      <c r="A143" s="491" t="s">
        <v>99</v>
      </c>
      <c r="B143" s="492"/>
      <c r="C143" s="492"/>
      <c r="D143" s="493"/>
      <c r="E143" s="270" t="s">
        <v>346</v>
      </c>
      <c r="F143" s="578" t="s">
        <v>85</v>
      </c>
      <c r="G143" s="577"/>
      <c r="H143" s="73" t="s">
        <v>330</v>
      </c>
      <c r="I143" s="200"/>
      <c r="J143" s="64">
        <f>J144</f>
        <v>264</v>
      </c>
      <c r="K143" s="71"/>
      <c r="L143" s="67"/>
    </row>
    <row r="144" spans="1:12" ht="18" customHeight="1">
      <c r="A144" s="491" t="s">
        <v>37</v>
      </c>
      <c r="B144" s="492"/>
      <c r="C144" s="492"/>
      <c r="D144" s="493"/>
      <c r="E144" s="270" t="s">
        <v>346</v>
      </c>
      <c r="F144" s="578" t="s">
        <v>85</v>
      </c>
      <c r="G144" s="577"/>
      <c r="H144" s="73" t="s">
        <v>330</v>
      </c>
      <c r="I144" s="200" t="s">
        <v>98</v>
      </c>
      <c r="J144" s="64">
        <v>264</v>
      </c>
      <c r="K144" s="71"/>
      <c r="L144" s="67"/>
    </row>
    <row r="145" spans="1:12" ht="42.75" customHeight="1">
      <c r="A145" s="497" t="s">
        <v>534</v>
      </c>
      <c r="B145" s="498"/>
      <c r="C145" s="498"/>
      <c r="D145" s="499"/>
      <c r="E145" s="200" t="s">
        <v>346</v>
      </c>
      <c r="F145" s="582" t="s">
        <v>85</v>
      </c>
      <c r="G145" s="583"/>
      <c r="H145" s="306" t="s">
        <v>286</v>
      </c>
      <c r="I145" s="200"/>
      <c r="J145" s="63">
        <f>J146</f>
        <v>30</v>
      </c>
      <c r="K145" s="71"/>
      <c r="L145" s="67"/>
    </row>
    <row r="146" spans="1:12" ht="45" customHeight="1">
      <c r="A146" s="497" t="s">
        <v>535</v>
      </c>
      <c r="B146" s="498"/>
      <c r="C146" s="498"/>
      <c r="D146" s="499"/>
      <c r="E146" s="200" t="s">
        <v>346</v>
      </c>
      <c r="F146" s="582" t="s">
        <v>85</v>
      </c>
      <c r="G146" s="583"/>
      <c r="H146" s="304" t="s">
        <v>329</v>
      </c>
      <c r="I146" s="200"/>
      <c r="J146" s="63">
        <f>J147</f>
        <v>30</v>
      </c>
      <c r="K146" s="71"/>
      <c r="L146" s="67"/>
    </row>
    <row r="147" spans="1:12" ht="52.5" customHeight="1">
      <c r="A147" s="497" t="s">
        <v>428</v>
      </c>
      <c r="B147" s="498"/>
      <c r="C147" s="498"/>
      <c r="D147" s="499"/>
      <c r="E147" s="200" t="s">
        <v>346</v>
      </c>
      <c r="F147" s="582" t="s">
        <v>85</v>
      </c>
      <c r="G147" s="583"/>
      <c r="H147" s="200" t="s">
        <v>329</v>
      </c>
      <c r="I147" s="200"/>
      <c r="J147" s="63">
        <f>J148</f>
        <v>30</v>
      </c>
      <c r="K147" s="71"/>
      <c r="L147" s="67"/>
    </row>
    <row r="148" spans="1:12" ht="23.25" customHeight="1">
      <c r="A148" s="491" t="s">
        <v>99</v>
      </c>
      <c r="B148" s="492"/>
      <c r="C148" s="492"/>
      <c r="D148" s="493"/>
      <c r="E148" s="270" t="s">
        <v>346</v>
      </c>
      <c r="F148" s="578" t="s">
        <v>85</v>
      </c>
      <c r="G148" s="577"/>
      <c r="H148" s="73" t="s">
        <v>330</v>
      </c>
      <c r="I148" s="200"/>
      <c r="J148" s="64">
        <f>J149</f>
        <v>30</v>
      </c>
      <c r="K148" s="71"/>
      <c r="L148" s="67"/>
    </row>
    <row r="149" spans="1:12" ht="23.25" customHeight="1">
      <c r="A149" s="491" t="s">
        <v>37</v>
      </c>
      <c r="B149" s="492"/>
      <c r="C149" s="492"/>
      <c r="D149" s="493"/>
      <c r="E149" s="270" t="s">
        <v>346</v>
      </c>
      <c r="F149" s="578" t="s">
        <v>85</v>
      </c>
      <c r="G149" s="577"/>
      <c r="H149" s="73" t="s">
        <v>330</v>
      </c>
      <c r="I149" s="200" t="s">
        <v>98</v>
      </c>
      <c r="J149" s="64">
        <v>30</v>
      </c>
      <c r="K149" s="71"/>
      <c r="L149" s="67"/>
    </row>
    <row r="150" spans="1:12" ht="31.5" customHeight="1">
      <c r="A150" s="497" t="s">
        <v>481</v>
      </c>
      <c r="B150" s="498"/>
      <c r="C150" s="498"/>
      <c r="D150" s="499"/>
      <c r="E150" s="200" t="s">
        <v>346</v>
      </c>
      <c r="F150" s="582" t="s">
        <v>85</v>
      </c>
      <c r="G150" s="583"/>
      <c r="H150" s="325"/>
      <c r="I150" s="200"/>
      <c r="J150" s="63">
        <f>J151+J153</f>
        <v>1119.4</v>
      </c>
      <c r="K150" s="71"/>
      <c r="L150" s="67"/>
    </row>
    <row r="151" spans="1:12" ht="25.5" customHeight="1">
      <c r="A151" s="494" t="s">
        <v>99</v>
      </c>
      <c r="B151" s="495"/>
      <c r="C151" s="495"/>
      <c r="D151" s="496"/>
      <c r="E151" s="270" t="s">
        <v>346</v>
      </c>
      <c r="F151" s="578" t="s">
        <v>85</v>
      </c>
      <c r="G151" s="577"/>
      <c r="H151" s="73" t="s">
        <v>479</v>
      </c>
      <c r="I151" s="295"/>
      <c r="J151" s="207">
        <v>1063.4</v>
      </c>
      <c r="K151" s="71"/>
      <c r="L151" s="67"/>
    </row>
    <row r="152" spans="1:12" ht="18" customHeight="1">
      <c r="A152" s="491" t="s">
        <v>37</v>
      </c>
      <c r="B152" s="492"/>
      <c r="C152" s="492"/>
      <c r="D152" s="493"/>
      <c r="E152" s="270" t="s">
        <v>346</v>
      </c>
      <c r="F152" s="578" t="s">
        <v>85</v>
      </c>
      <c r="G152" s="577"/>
      <c r="H152" s="73" t="s">
        <v>479</v>
      </c>
      <c r="I152" s="295"/>
      <c r="J152" s="207">
        <v>1063.4</v>
      </c>
      <c r="K152" s="71"/>
      <c r="L152" s="67"/>
    </row>
    <row r="153" spans="1:12" ht="22.5" customHeight="1">
      <c r="A153" s="494" t="s">
        <v>99</v>
      </c>
      <c r="B153" s="495"/>
      <c r="C153" s="495"/>
      <c r="D153" s="496"/>
      <c r="E153" s="270" t="s">
        <v>346</v>
      </c>
      <c r="F153" s="578" t="s">
        <v>85</v>
      </c>
      <c r="G153" s="577"/>
      <c r="H153" s="73" t="s">
        <v>479</v>
      </c>
      <c r="I153" s="295"/>
      <c r="J153" s="64">
        <f>J154</f>
        <v>56</v>
      </c>
      <c r="K153" s="71"/>
      <c r="L153" s="67"/>
    </row>
    <row r="154" spans="1:12" ht="18" customHeight="1">
      <c r="A154" s="491" t="s">
        <v>37</v>
      </c>
      <c r="B154" s="492"/>
      <c r="C154" s="492"/>
      <c r="D154" s="493"/>
      <c r="E154" s="270" t="s">
        <v>346</v>
      </c>
      <c r="F154" s="578" t="s">
        <v>85</v>
      </c>
      <c r="G154" s="577"/>
      <c r="H154" s="73" t="s">
        <v>479</v>
      </c>
      <c r="I154" s="295"/>
      <c r="J154" s="207">
        <v>56</v>
      </c>
      <c r="K154" s="71"/>
      <c r="L154" s="67"/>
    </row>
    <row r="155" spans="1:12" ht="34.5" customHeight="1">
      <c r="A155" s="497" t="s">
        <v>464</v>
      </c>
      <c r="B155" s="498"/>
      <c r="C155" s="498"/>
      <c r="D155" s="499"/>
      <c r="E155" s="200" t="s">
        <v>346</v>
      </c>
      <c r="F155" s="582" t="s">
        <v>85</v>
      </c>
      <c r="G155" s="583"/>
      <c r="H155" s="306" t="s">
        <v>286</v>
      </c>
      <c r="I155" s="34"/>
      <c r="J155" s="63">
        <f>J156</f>
        <v>3208</v>
      </c>
      <c r="K155" s="71"/>
      <c r="L155" s="67"/>
    </row>
    <row r="156" spans="1:12" ht="33.75" customHeight="1">
      <c r="A156" s="497" t="s">
        <v>465</v>
      </c>
      <c r="B156" s="498"/>
      <c r="C156" s="498"/>
      <c r="D156" s="499"/>
      <c r="E156" s="200" t="s">
        <v>346</v>
      </c>
      <c r="F156" s="582" t="s">
        <v>85</v>
      </c>
      <c r="G156" s="583"/>
      <c r="H156" s="304" t="s">
        <v>329</v>
      </c>
      <c r="I156" s="297"/>
      <c r="J156" s="63">
        <f>J157</f>
        <v>3208</v>
      </c>
      <c r="K156" s="71"/>
      <c r="L156" s="67"/>
    </row>
    <row r="157" spans="1:12" ht="54.75" customHeight="1">
      <c r="A157" s="497" t="s">
        <v>428</v>
      </c>
      <c r="B157" s="498"/>
      <c r="C157" s="498"/>
      <c r="D157" s="499"/>
      <c r="E157" s="200" t="s">
        <v>346</v>
      </c>
      <c r="F157" s="582" t="s">
        <v>85</v>
      </c>
      <c r="G157" s="583"/>
      <c r="H157" s="306" t="s">
        <v>329</v>
      </c>
      <c r="I157" s="34"/>
      <c r="J157" s="63">
        <f>J158</f>
        <v>3208</v>
      </c>
      <c r="K157" s="71"/>
      <c r="L157" s="67"/>
    </row>
    <row r="158" spans="1:12" ht="45.75" customHeight="1">
      <c r="A158" s="491" t="s">
        <v>482</v>
      </c>
      <c r="B158" s="505"/>
      <c r="C158" s="505"/>
      <c r="D158" s="506"/>
      <c r="E158" s="200" t="s">
        <v>346</v>
      </c>
      <c r="F158" s="578" t="s">
        <v>85</v>
      </c>
      <c r="G158" s="577"/>
      <c r="H158" s="303" t="s">
        <v>472</v>
      </c>
      <c r="I158" s="200"/>
      <c r="J158" s="64">
        <f>J159+J161+J163</f>
        <v>3208</v>
      </c>
      <c r="K158" s="71"/>
      <c r="L158" s="67"/>
    </row>
    <row r="159" spans="1:12" ht="26.25" customHeight="1">
      <c r="A159" s="660" t="s">
        <v>99</v>
      </c>
      <c r="B159" s="661"/>
      <c r="C159" s="661"/>
      <c r="D159" s="662"/>
      <c r="E159" s="200" t="s">
        <v>346</v>
      </c>
      <c r="F159" s="578" t="s">
        <v>85</v>
      </c>
      <c r="G159" s="577"/>
      <c r="H159" s="303" t="s">
        <v>472</v>
      </c>
      <c r="I159" s="200"/>
      <c r="J159" s="64">
        <f>J160</f>
        <v>2567.4</v>
      </c>
      <c r="K159" s="71"/>
      <c r="L159" s="67"/>
    </row>
    <row r="160" spans="1:12" ht="18" customHeight="1">
      <c r="A160" s="494" t="s">
        <v>37</v>
      </c>
      <c r="B160" s="511"/>
      <c r="C160" s="511"/>
      <c r="D160" s="512"/>
      <c r="E160" s="200" t="s">
        <v>346</v>
      </c>
      <c r="F160" s="578" t="s">
        <v>85</v>
      </c>
      <c r="G160" s="577"/>
      <c r="H160" s="303" t="s">
        <v>472</v>
      </c>
      <c r="I160" s="200"/>
      <c r="J160" s="298">
        <v>2567.4</v>
      </c>
      <c r="K160" s="71"/>
      <c r="L160" s="67"/>
    </row>
    <row r="161" spans="1:12" ht="24.75" customHeight="1">
      <c r="A161" s="525" t="s">
        <v>99</v>
      </c>
      <c r="B161" s="511"/>
      <c r="C161" s="511"/>
      <c r="D161" s="512"/>
      <c r="E161" s="200" t="s">
        <v>346</v>
      </c>
      <c r="F161" s="578" t="s">
        <v>85</v>
      </c>
      <c r="G161" s="577"/>
      <c r="H161" s="303" t="s">
        <v>472</v>
      </c>
      <c r="I161" s="200"/>
      <c r="J161" s="64">
        <f>J162</f>
        <v>608.6</v>
      </c>
      <c r="K161" s="71"/>
      <c r="L161" s="67"/>
    </row>
    <row r="162" spans="1:12" ht="18" customHeight="1">
      <c r="A162" s="494" t="s">
        <v>37</v>
      </c>
      <c r="B162" s="511"/>
      <c r="C162" s="511"/>
      <c r="D162" s="512"/>
      <c r="E162" s="200" t="s">
        <v>346</v>
      </c>
      <c r="F162" s="578" t="s">
        <v>85</v>
      </c>
      <c r="G162" s="577"/>
      <c r="H162" s="303" t="s">
        <v>472</v>
      </c>
      <c r="I162" s="200"/>
      <c r="J162" s="298">
        <v>608.6</v>
      </c>
      <c r="K162" s="71"/>
      <c r="L162" s="67"/>
    </row>
    <row r="163" spans="1:12" ht="24.75" customHeight="1">
      <c r="A163" s="525" t="s">
        <v>99</v>
      </c>
      <c r="B163" s="511"/>
      <c r="C163" s="511"/>
      <c r="D163" s="512"/>
      <c r="E163" s="200" t="s">
        <v>346</v>
      </c>
      <c r="F163" s="578" t="s">
        <v>85</v>
      </c>
      <c r="G163" s="577"/>
      <c r="H163" s="303" t="s">
        <v>472</v>
      </c>
      <c r="I163" s="200"/>
      <c r="J163" s="64">
        <f>J164</f>
        <v>32</v>
      </c>
      <c r="K163" s="71"/>
      <c r="L163" s="67"/>
    </row>
    <row r="164" spans="1:12" ht="18" customHeight="1">
      <c r="A164" s="494" t="s">
        <v>37</v>
      </c>
      <c r="B164" s="511"/>
      <c r="C164" s="511"/>
      <c r="D164" s="512"/>
      <c r="E164" s="200" t="s">
        <v>346</v>
      </c>
      <c r="F164" s="578" t="s">
        <v>85</v>
      </c>
      <c r="G164" s="577"/>
      <c r="H164" s="37" t="s">
        <v>472</v>
      </c>
      <c r="I164" s="307" t="s">
        <v>98</v>
      </c>
      <c r="J164" s="298">
        <v>32</v>
      </c>
      <c r="K164" s="71"/>
      <c r="L164" s="67"/>
    </row>
    <row r="165" spans="1:12" ht="30.75" customHeight="1">
      <c r="A165" s="497" t="s">
        <v>474</v>
      </c>
      <c r="B165" s="498"/>
      <c r="C165" s="498"/>
      <c r="D165" s="499"/>
      <c r="E165" s="200"/>
      <c r="F165" s="582" t="s">
        <v>469</v>
      </c>
      <c r="G165" s="583"/>
      <c r="H165" s="34" t="s">
        <v>478</v>
      </c>
      <c r="I165" s="307"/>
      <c r="J165" s="327">
        <f>J166</f>
        <v>8001.900000000001</v>
      </c>
      <c r="K165" s="71"/>
      <c r="L165" s="67"/>
    </row>
    <row r="166" spans="1:12" ht="23.25" customHeight="1">
      <c r="A166" s="497" t="s">
        <v>477</v>
      </c>
      <c r="B166" s="498"/>
      <c r="C166" s="498"/>
      <c r="D166" s="499"/>
      <c r="E166" s="200" t="s">
        <v>346</v>
      </c>
      <c r="F166" s="582" t="s">
        <v>466</v>
      </c>
      <c r="G166" s="583"/>
      <c r="H166" s="34" t="s">
        <v>478</v>
      </c>
      <c r="I166" s="307"/>
      <c r="J166" s="327">
        <f>J167</f>
        <v>8001.900000000001</v>
      </c>
      <c r="K166" s="71"/>
      <c r="L166" s="67"/>
    </row>
    <row r="167" spans="1:12" ht="27" customHeight="1">
      <c r="A167" s="491" t="s">
        <v>476</v>
      </c>
      <c r="B167" s="492"/>
      <c r="C167" s="492"/>
      <c r="D167" s="493"/>
      <c r="E167" s="200" t="s">
        <v>346</v>
      </c>
      <c r="F167" s="576" t="s">
        <v>466</v>
      </c>
      <c r="G167" s="577"/>
      <c r="H167" s="37" t="s">
        <v>475</v>
      </c>
      <c r="I167" s="295"/>
      <c r="J167" s="326">
        <f>J168+J170</f>
        <v>8001.900000000001</v>
      </c>
      <c r="K167" s="71"/>
      <c r="L167" s="67"/>
    </row>
    <row r="168" spans="1:12" ht="27" customHeight="1">
      <c r="A168" s="491" t="s">
        <v>99</v>
      </c>
      <c r="B168" s="492"/>
      <c r="C168" s="492"/>
      <c r="D168" s="493"/>
      <c r="E168" s="200" t="s">
        <v>346</v>
      </c>
      <c r="F168" s="576" t="s">
        <v>466</v>
      </c>
      <c r="G168" s="577"/>
      <c r="H168" s="37" t="s">
        <v>475</v>
      </c>
      <c r="I168" s="295"/>
      <c r="J168" s="326">
        <f>J169</f>
        <v>7601.8</v>
      </c>
      <c r="K168" s="71"/>
      <c r="L168" s="67"/>
    </row>
    <row r="169" spans="1:12" ht="27" customHeight="1">
      <c r="A169" s="491" t="s">
        <v>473</v>
      </c>
      <c r="B169" s="492"/>
      <c r="C169" s="492"/>
      <c r="D169" s="493"/>
      <c r="E169" s="200" t="s">
        <v>346</v>
      </c>
      <c r="F169" s="576" t="s">
        <v>466</v>
      </c>
      <c r="G169" s="577"/>
      <c r="H169" s="37" t="s">
        <v>475</v>
      </c>
      <c r="I169" s="295"/>
      <c r="J169" s="298">
        <v>7601.8</v>
      </c>
      <c r="K169" s="71"/>
      <c r="L169" s="67"/>
    </row>
    <row r="170" spans="1:12" ht="23.25" customHeight="1">
      <c r="A170" s="491" t="s">
        <v>99</v>
      </c>
      <c r="B170" s="492"/>
      <c r="C170" s="492"/>
      <c r="D170" s="493"/>
      <c r="E170" s="200" t="s">
        <v>346</v>
      </c>
      <c r="F170" s="576" t="s">
        <v>466</v>
      </c>
      <c r="G170" s="577"/>
      <c r="H170" s="37" t="s">
        <v>475</v>
      </c>
      <c r="I170" s="295"/>
      <c r="J170" s="298">
        <f>J171</f>
        <v>400.1</v>
      </c>
      <c r="K170" s="71"/>
      <c r="L170" s="67"/>
    </row>
    <row r="171" spans="1:12" ht="18" customHeight="1">
      <c r="A171" s="491" t="s">
        <v>473</v>
      </c>
      <c r="B171" s="492"/>
      <c r="C171" s="492"/>
      <c r="D171" s="493"/>
      <c r="E171" s="200" t="s">
        <v>346</v>
      </c>
      <c r="F171" s="576" t="s">
        <v>466</v>
      </c>
      <c r="G171" s="577"/>
      <c r="H171" s="37" t="s">
        <v>475</v>
      </c>
      <c r="I171" s="295" t="s">
        <v>98</v>
      </c>
      <c r="J171" s="298">
        <v>400.1</v>
      </c>
      <c r="K171" s="71"/>
      <c r="L171" s="67"/>
    </row>
    <row r="172" spans="1:12" ht="24" customHeight="1">
      <c r="A172" s="458" t="s">
        <v>381</v>
      </c>
      <c r="B172" s="459"/>
      <c r="C172" s="459"/>
      <c r="D172" s="460"/>
      <c r="E172" s="264"/>
      <c r="F172" s="625" t="s">
        <v>87</v>
      </c>
      <c r="G172" s="626"/>
      <c r="H172" s="200"/>
      <c r="I172" s="57"/>
      <c r="J172" s="63">
        <f>J173</f>
        <v>2395</v>
      </c>
      <c r="K172" s="70"/>
      <c r="L172" s="66"/>
    </row>
    <row r="173" spans="1:12" ht="30" customHeight="1">
      <c r="A173" s="525" t="s">
        <v>332</v>
      </c>
      <c r="B173" s="511"/>
      <c r="C173" s="511"/>
      <c r="D173" s="512"/>
      <c r="E173" s="200" t="s">
        <v>346</v>
      </c>
      <c r="F173" s="595" t="s">
        <v>88</v>
      </c>
      <c r="G173" s="596"/>
      <c r="H173" s="44"/>
      <c r="I173" s="44"/>
      <c r="J173" s="64">
        <f>J174</f>
        <v>2395</v>
      </c>
      <c r="K173" s="70"/>
      <c r="L173" s="66"/>
    </row>
    <row r="174" spans="1:12" ht="51" customHeight="1">
      <c r="A174" s="494" t="s">
        <v>97</v>
      </c>
      <c r="B174" s="495"/>
      <c r="C174" s="495"/>
      <c r="D174" s="496"/>
      <c r="E174" s="200" t="s">
        <v>346</v>
      </c>
      <c r="F174" s="578" t="s">
        <v>88</v>
      </c>
      <c r="G174" s="577"/>
      <c r="H174" s="238" t="s">
        <v>322</v>
      </c>
      <c r="I174" s="201"/>
      <c r="J174" s="239">
        <f>J175</f>
        <v>2395</v>
      </c>
      <c r="K174" s="70"/>
      <c r="L174" s="66"/>
    </row>
    <row r="175" spans="1:12" ht="15.75" customHeight="1">
      <c r="A175" s="510" t="s">
        <v>3</v>
      </c>
      <c r="B175" s="505"/>
      <c r="C175" s="505"/>
      <c r="D175" s="506"/>
      <c r="E175" s="264" t="s">
        <v>346</v>
      </c>
      <c r="F175" s="612" t="s">
        <v>88</v>
      </c>
      <c r="G175" s="613"/>
      <c r="H175" s="229">
        <v>9930500000</v>
      </c>
      <c r="I175" s="230"/>
      <c r="J175" s="231">
        <f>J176</f>
        <v>2395</v>
      </c>
      <c r="K175" s="70"/>
      <c r="L175" s="66"/>
    </row>
    <row r="176" spans="1:12" ht="27.75" customHeight="1">
      <c r="A176" s="494" t="s">
        <v>99</v>
      </c>
      <c r="B176" s="495"/>
      <c r="C176" s="495"/>
      <c r="D176" s="496"/>
      <c r="E176" s="200" t="s">
        <v>346</v>
      </c>
      <c r="F176" s="612" t="s">
        <v>88</v>
      </c>
      <c r="G176" s="613"/>
      <c r="H176" s="229">
        <v>9930540590</v>
      </c>
      <c r="I176" s="230"/>
      <c r="J176" s="240">
        <f>J177+J178</f>
        <v>2395</v>
      </c>
      <c r="K176" s="70"/>
      <c r="L176" s="66"/>
    </row>
    <row r="177" spans="1:12" ht="18" customHeight="1">
      <c r="A177" s="510" t="s">
        <v>3</v>
      </c>
      <c r="B177" s="505"/>
      <c r="C177" s="505"/>
      <c r="D177" s="506"/>
      <c r="E177" s="264" t="s">
        <v>346</v>
      </c>
      <c r="F177" s="595" t="s">
        <v>88</v>
      </c>
      <c r="G177" s="596"/>
      <c r="H177" s="229">
        <v>9930540590</v>
      </c>
      <c r="I177" s="79">
        <v>100</v>
      </c>
      <c r="J177" s="215">
        <v>1979.1</v>
      </c>
      <c r="K177" s="70"/>
      <c r="L177" s="66"/>
    </row>
    <row r="178" spans="1:12" ht="26.25" customHeight="1">
      <c r="A178" s="525" t="s">
        <v>99</v>
      </c>
      <c r="B178" s="511"/>
      <c r="C178" s="511"/>
      <c r="D178" s="512"/>
      <c r="E178" s="200" t="s">
        <v>346</v>
      </c>
      <c r="F178" s="595" t="s">
        <v>88</v>
      </c>
      <c r="G178" s="596"/>
      <c r="H178" s="229">
        <v>9930540590</v>
      </c>
      <c r="I178" s="79">
        <v>200</v>
      </c>
      <c r="J178" s="64">
        <v>415.9</v>
      </c>
      <c r="K178" s="71"/>
      <c r="L178" s="67"/>
    </row>
    <row r="179" spans="1:12" ht="14.25" customHeight="1">
      <c r="A179" s="507" t="s">
        <v>382</v>
      </c>
      <c r="B179" s="508"/>
      <c r="C179" s="508"/>
      <c r="D179" s="509"/>
      <c r="E179" s="264"/>
      <c r="F179" s="582" t="s">
        <v>358</v>
      </c>
      <c r="G179" s="583"/>
      <c r="H179" s="275">
        <v>9910200000</v>
      </c>
      <c r="I179" s="202"/>
      <c r="J179" s="63">
        <f>J180</f>
        <v>136.4</v>
      </c>
      <c r="K179" s="71"/>
      <c r="L179" s="67"/>
    </row>
    <row r="180" spans="1:12" ht="12" customHeight="1">
      <c r="A180" s="526" t="s">
        <v>357</v>
      </c>
      <c r="B180" s="520"/>
      <c r="C180" s="520"/>
      <c r="D180" s="521"/>
      <c r="E180" s="200" t="s">
        <v>346</v>
      </c>
      <c r="F180" s="576" t="s">
        <v>358</v>
      </c>
      <c r="G180" s="577"/>
      <c r="H180" s="270" t="s">
        <v>383</v>
      </c>
      <c r="I180" s="79">
        <v>300</v>
      </c>
      <c r="J180" s="64">
        <v>136.4</v>
      </c>
      <c r="K180" s="70"/>
      <c r="L180" s="66"/>
    </row>
    <row r="181" spans="1:12" ht="23.25" customHeight="1">
      <c r="A181" s="654" t="s">
        <v>359</v>
      </c>
      <c r="B181" s="655"/>
      <c r="C181" s="655"/>
      <c r="D181" s="656"/>
      <c r="E181" s="264" t="s">
        <v>346</v>
      </c>
      <c r="F181" s="582" t="s">
        <v>361</v>
      </c>
      <c r="G181" s="583"/>
      <c r="H181" s="34"/>
      <c r="I181" s="307"/>
      <c r="J181" s="63">
        <f>J182+J186</f>
        <v>50</v>
      </c>
      <c r="K181" s="70"/>
      <c r="L181" s="66"/>
    </row>
    <row r="182" spans="1:12" ht="28.5" customHeight="1">
      <c r="A182" s="497" t="s">
        <v>427</v>
      </c>
      <c r="B182" s="498"/>
      <c r="C182" s="498"/>
      <c r="D182" s="499"/>
      <c r="E182" s="264" t="s">
        <v>346</v>
      </c>
      <c r="F182" s="576" t="s">
        <v>361</v>
      </c>
      <c r="G182" s="577"/>
      <c r="H182" s="34" t="s">
        <v>286</v>
      </c>
      <c r="I182" s="305"/>
      <c r="J182" s="63">
        <f>J183</f>
        <v>0</v>
      </c>
      <c r="K182" s="70"/>
      <c r="L182" s="66"/>
    </row>
    <row r="183" spans="1:12" ht="45" customHeight="1">
      <c r="A183" s="584" t="s">
        <v>429</v>
      </c>
      <c r="B183" s="585"/>
      <c r="C183" s="585"/>
      <c r="D183" s="586"/>
      <c r="E183" s="264" t="s">
        <v>346</v>
      </c>
      <c r="F183" s="576" t="s">
        <v>361</v>
      </c>
      <c r="G183" s="577"/>
      <c r="H183" s="297">
        <v>9930000000</v>
      </c>
      <c r="I183" s="307"/>
      <c r="J183" s="63">
        <f>J184</f>
        <v>0</v>
      </c>
      <c r="K183" s="70"/>
      <c r="L183" s="66"/>
    </row>
    <row r="184" spans="1:12" ht="53.25" customHeight="1">
      <c r="A184" s="497" t="s">
        <v>428</v>
      </c>
      <c r="B184" s="498"/>
      <c r="C184" s="498"/>
      <c r="D184" s="499"/>
      <c r="E184" s="264" t="s">
        <v>346</v>
      </c>
      <c r="F184" s="576" t="s">
        <v>361</v>
      </c>
      <c r="G184" s="577"/>
      <c r="H184" s="34" t="s">
        <v>386</v>
      </c>
      <c r="I184" s="295"/>
      <c r="J184" s="63">
        <f>J185</f>
        <v>0</v>
      </c>
      <c r="K184" s="70"/>
      <c r="L184" s="66"/>
    </row>
    <row r="185" spans="1:12" ht="23.25" customHeight="1">
      <c r="A185" s="491" t="s">
        <v>99</v>
      </c>
      <c r="B185" s="492"/>
      <c r="C185" s="492"/>
      <c r="D185" s="493"/>
      <c r="E185" s="264" t="s">
        <v>346</v>
      </c>
      <c r="F185" s="576" t="s">
        <v>361</v>
      </c>
      <c r="G185" s="577"/>
      <c r="H185" s="37" t="s">
        <v>388</v>
      </c>
      <c r="I185" s="79">
        <v>400</v>
      </c>
      <c r="J185" s="63">
        <v>0</v>
      </c>
      <c r="K185" s="70"/>
      <c r="L185" s="66"/>
    </row>
    <row r="186" spans="1:12" ht="23.25" customHeight="1">
      <c r="A186" s="497" t="s">
        <v>389</v>
      </c>
      <c r="B186" s="498"/>
      <c r="C186" s="498"/>
      <c r="D186" s="499"/>
      <c r="E186" s="264" t="s">
        <v>346</v>
      </c>
      <c r="F186" s="576" t="s">
        <v>361</v>
      </c>
      <c r="G186" s="577"/>
      <c r="H186" s="37"/>
      <c r="I186" s="57"/>
      <c r="J186" s="63">
        <f>J188</f>
        <v>50</v>
      </c>
      <c r="K186" s="70"/>
      <c r="L186" s="66"/>
    </row>
    <row r="187" spans="1:12" ht="14.25" customHeight="1">
      <c r="A187" s="317" t="s">
        <v>285</v>
      </c>
      <c r="B187" s="203"/>
      <c r="C187" s="203"/>
      <c r="D187" s="204"/>
      <c r="E187" s="264" t="s">
        <v>346</v>
      </c>
      <c r="F187" s="576" t="s">
        <v>361</v>
      </c>
      <c r="G187" s="587"/>
      <c r="H187" s="34" t="s">
        <v>286</v>
      </c>
      <c r="I187" s="57"/>
      <c r="J187" s="63">
        <f>J188</f>
        <v>50</v>
      </c>
      <c r="K187" s="70"/>
      <c r="L187" s="66"/>
    </row>
    <row r="188" spans="1:12" ht="24.75" customHeight="1">
      <c r="A188" s="527" t="s">
        <v>325</v>
      </c>
      <c r="B188" s="528"/>
      <c r="C188" s="528"/>
      <c r="D188" s="529"/>
      <c r="E188" s="200" t="s">
        <v>346</v>
      </c>
      <c r="F188" s="576" t="s">
        <v>361</v>
      </c>
      <c r="G188" s="577"/>
      <c r="H188" s="297">
        <v>9930000000</v>
      </c>
      <c r="I188" s="79"/>
      <c r="J188" s="64">
        <f>J189</f>
        <v>50</v>
      </c>
      <c r="K188" s="70"/>
      <c r="L188" s="66"/>
    </row>
    <row r="189" spans="1:12" ht="24.75" customHeight="1">
      <c r="A189" s="525" t="s">
        <v>332</v>
      </c>
      <c r="B189" s="511"/>
      <c r="C189" s="511"/>
      <c r="D189" s="512"/>
      <c r="E189" s="200" t="s">
        <v>346</v>
      </c>
      <c r="F189" s="576" t="s">
        <v>361</v>
      </c>
      <c r="G189" s="577"/>
      <c r="H189" s="34" t="s">
        <v>386</v>
      </c>
      <c r="I189" s="79"/>
      <c r="J189" s="64">
        <f>J190</f>
        <v>50</v>
      </c>
      <c r="K189" s="70"/>
      <c r="L189" s="66"/>
    </row>
    <row r="190" spans="1:12" ht="24.75" customHeight="1">
      <c r="A190" s="494" t="s">
        <v>99</v>
      </c>
      <c r="B190" s="495"/>
      <c r="C190" s="495"/>
      <c r="D190" s="496"/>
      <c r="E190" s="200" t="s">
        <v>346</v>
      </c>
      <c r="F190" s="576" t="s">
        <v>361</v>
      </c>
      <c r="G190" s="577"/>
      <c r="H190" s="34" t="s">
        <v>386</v>
      </c>
      <c r="I190" s="79"/>
      <c r="J190" s="64">
        <f>J191</f>
        <v>50</v>
      </c>
      <c r="K190" s="70"/>
      <c r="L190" s="66"/>
    </row>
    <row r="191" spans="1:12" ht="21" customHeight="1">
      <c r="A191" s="491" t="s">
        <v>389</v>
      </c>
      <c r="B191" s="492"/>
      <c r="C191" s="492"/>
      <c r="D191" s="493"/>
      <c r="E191" s="200" t="s">
        <v>346</v>
      </c>
      <c r="F191" s="576" t="s">
        <v>361</v>
      </c>
      <c r="G191" s="577"/>
      <c r="H191" s="37" t="s">
        <v>388</v>
      </c>
      <c r="I191" s="79">
        <v>200</v>
      </c>
      <c r="J191" s="64">
        <v>50</v>
      </c>
      <c r="K191" s="71"/>
      <c r="L191" s="67"/>
    </row>
    <row r="192" spans="1:12" ht="12.75" hidden="1">
      <c r="A192" s="31" t="s">
        <v>4</v>
      </c>
      <c r="B192" s="31"/>
      <c r="C192" s="31"/>
      <c r="D192" s="31"/>
      <c r="E192" s="44"/>
      <c r="F192" s="44" t="s">
        <v>15</v>
      </c>
      <c r="G192" s="44" t="s">
        <v>12</v>
      </c>
      <c r="H192" s="44" t="s">
        <v>8</v>
      </c>
      <c r="I192" s="44" t="s">
        <v>9</v>
      </c>
      <c r="J192" s="64"/>
      <c r="K192" s="71"/>
      <c r="L192" s="67"/>
    </row>
    <row r="193" spans="1:12" ht="12.75" hidden="1">
      <c r="A193" s="40" t="s">
        <v>5</v>
      </c>
      <c r="B193" s="40"/>
      <c r="C193" s="40"/>
      <c r="D193" s="40"/>
      <c r="E193" s="58"/>
      <c r="F193" s="44" t="s">
        <v>15</v>
      </c>
      <c r="G193" s="44" t="s">
        <v>16</v>
      </c>
      <c r="H193" s="44" t="s">
        <v>8</v>
      </c>
      <c r="I193" s="44" t="s">
        <v>9</v>
      </c>
      <c r="J193" s="64"/>
      <c r="K193" s="71"/>
      <c r="L193" s="67"/>
    </row>
    <row r="194" spans="1:12" ht="12.75" hidden="1">
      <c r="A194" s="31" t="s">
        <v>19</v>
      </c>
      <c r="B194" s="31"/>
      <c r="C194" s="31"/>
      <c r="D194" s="31"/>
      <c r="E194" s="44"/>
      <c r="F194" s="44" t="s">
        <v>15</v>
      </c>
      <c r="G194" s="44" t="s">
        <v>16</v>
      </c>
      <c r="H194" s="44" t="s">
        <v>31</v>
      </c>
      <c r="I194" s="44" t="s">
        <v>9</v>
      </c>
      <c r="J194" s="64"/>
      <c r="K194" s="71"/>
      <c r="L194" s="67"/>
    </row>
    <row r="195" spans="1:12" ht="12.75" hidden="1">
      <c r="A195" s="31" t="s">
        <v>17</v>
      </c>
      <c r="B195" s="31"/>
      <c r="C195" s="31"/>
      <c r="D195" s="31"/>
      <c r="E195" s="44"/>
      <c r="F195" s="44"/>
      <c r="G195" s="44"/>
      <c r="H195" s="44"/>
      <c r="I195" s="44"/>
      <c r="J195" s="64"/>
      <c r="K195" s="71"/>
      <c r="L195" s="67"/>
    </row>
    <row r="196" spans="1:12" ht="12.75" hidden="1">
      <c r="A196" s="31" t="s">
        <v>18</v>
      </c>
      <c r="B196" s="31"/>
      <c r="C196" s="31"/>
      <c r="D196" s="31"/>
      <c r="E196" s="44"/>
      <c r="F196" s="44" t="s">
        <v>15</v>
      </c>
      <c r="G196" s="44" t="s">
        <v>16</v>
      </c>
      <c r="H196" s="44" t="s">
        <v>31</v>
      </c>
      <c r="I196" s="44" t="s">
        <v>32</v>
      </c>
      <c r="J196" s="64"/>
      <c r="K196" s="71"/>
      <c r="L196" s="67"/>
    </row>
    <row r="197" spans="1:12" ht="12.75" customHeight="1">
      <c r="A197" s="657" t="s">
        <v>36</v>
      </c>
      <c r="B197" s="658"/>
      <c r="C197" s="658"/>
      <c r="D197" s="659"/>
      <c r="E197" s="200" t="s">
        <v>395</v>
      </c>
      <c r="F197" s="600"/>
      <c r="G197" s="601"/>
      <c r="H197" s="57"/>
      <c r="I197" s="57"/>
      <c r="J197" s="63">
        <f>J198+J207+J213</f>
        <v>1964.1000000000001</v>
      </c>
      <c r="K197" s="70"/>
      <c r="L197" s="66"/>
    </row>
    <row r="198" spans="1:12" ht="43.5" customHeight="1">
      <c r="A198" s="649" t="s">
        <v>61</v>
      </c>
      <c r="B198" s="650"/>
      <c r="C198" s="650"/>
      <c r="D198" s="651"/>
      <c r="E198" s="263" t="s">
        <v>395</v>
      </c>
      <c r="F198" s="600" t="s">
        <v>73</v>
      </c>
      <c r="G198" s="601"/>
      <c r="H198" s="44"/>
      <c r="I198" s="44"/>
      <c r="J198" s="63">
        <f>J200</f>
        <v>1799.9</v>
      </c>
      <c r="K198" s="70"/>
      <c r="L198" s="66"/>
    </row>
    <row r="199" spans="1:12" ht="14.25" customHeight="1">
      <c r="A199" s="32" t="s">
        <v>285</v>
      </c>
      <c r="B199" s="203"/>
      <c r="C199" s="203"/>
      <c r="D199" s="204"/>
      <c r="E199" s="264"/>
      <c r="F199" s="578" t="s">
        <v>73</v>
      </c>
      <c r="G199" s="577"/>
      <c r="H199" s="73" t="s">
        <v>286</v>
      </c>
      <c r="I199" s="44"/>
      <c r="J199" s="64">
        <f>J200</f>
        <v>1799.9</v>
      </c>
      <c r="K199" s="70"/>
      <c r="L199" s="66"/>
    </row>
    <row r="200" spans="1:12" ht="24.75" customHeight="1">
      <c r="A200" s="371" t="s">
        <v>287</v>
      </c>
      <c r="B200" s="372"/>
      <c r="C200" s="372"/>
      <c r="D200" s="373"/>
      <c r="E200" s="263" t="s">
        <v>395</v>
      </c>
      <c r="F200" s="578" t="s">
        <v>73</v>
      </c>
      <c r="G200" s="577"/>
      <c r="H200" s="73" t="s">
        <v>288</v>
      </c>
      <c r="I200" s="44"/>
      <c r="J200" s="64">
        <f>J201</f>
        <v>1799.9</v>
      </c>
      <c r="K200" s="70"/>
      <c r="L200" s="66"/>
    </row>
    <row r="201" spans="1:12" ht="27.75" customHeight="1">
      <c r="A201" s="525" t="s">
        <v>300</v>
      </c>
      <c r="B201" s="511"/>
      <c r="C201" s="511"/>
      <c r="D201" s="512"/>
      <c r="E201" s="263" t="s">
        <v>395</v>
      </c>
      <c r="F201" s="595" t="s">
        <v>73</v>
      </c>
      <c r="G201" s="596"/>
      <c r="H201" s="79">
        <v>9910400000</v>
      </c>
      <c r="I201" s="44"/>
      <c r="J201" s="64">
        <f>J202+J204</f>
        <v>1799.9</v>
      </c>
      <c r="K201" s="70"/>
      <c r="L201" s="66"/>
    </row>
    <row r="202" spans="1:12" ht="27.75" customHeight="1">
      <c r="A202" s="525" t="s">
        <v>334</v>
      </c>
      <c r="B202" s="511"/>
      <c r="C202" s="511"/>
      <c r="D202" s="512"/>
      <c r="E202" s="200" t="s">
        <v>395</v>
      </c>
      <c r="F202" s="595" t="s">
        <v>73</v>
      </c>
      <c r="G202" s="596"/>
      <c r="H202" s="79">
        <v>9910440110</v>
      </c>
      <c r="I202" s="44"/>
      <c r="J202" s="64">
        <f>J203</f>
        <v>1799.9</v>
      </c>
      <c r="K202" s="70"/>
      <c r="L202" s="66"/>
    </row>
    <row r="203" spans="1:12" ht="52.5" customHeight="1">
      <c r="A203" s="525" t="s">
        <v>97</v>
      </c>
      <c r="B203" s="511"/>
      <c r="C203" s="511"/>
      <c r="D203" s="512"/>
      <c r="E203" s="200" t="s">
        <v>395</v>
      </c>
      <c r="F203" s="595" t="s">
        <v>73</v>
      </c>
      <c r="G203" s="596"/>
      <c r="H203" s="79">
        <v>9910440110</v>
      </c>
      <c r="I203" s="79">
        <v>100</v>
      </c>
      <c r="J203" s="64">
        <v>1799.9</v>
      </c>
      <c r="K203" s="71"/>
      <c r="L203" s="67"/>
    </row>
    <row r="204" spans="1:12" ht="20.25" customHeight="1">
      <c r="A204" s="525" t="s">
        <v>296</v>
      </c>
      <c r="B204" s="511"/>
      <c r="C204" s="511"/>
      <c r="D204" s="512"/>
      <c r="E204" s="200" t="s">
        <v>395</v>
      </c>
      <c r="F204" s="595" t="s">
        <v>73</v>
      </c>
      <c r="G204" s="596"/>
      <c r="H204" s="79">
        <v>9910440190</v>
      </c>
      <c r="I204" s="229"/>
      <c r="J204" s="64">
        <f>J205+J206</f>
        <v>0</v>
      </c>
      <c r="K204" s="71"/>
      <c r="L204" s="67"/>
    </row>
    <row r="205" spans="1:12" ht="29.25" customHeight="1">
      <c r="A205" s="525" t="s">
        <v>99</v>
      </c>
      <c r="B205" s="511"/>
      <c r="C205" s="511"/>
      <c r="D205" s="512"/>
      <c r="E205" s="200" t="s">
        <v>395</v>
      </c>
      <c r="F205" s="595" t="s">
        <v>73</v>
      </c>
      <c r="G205" s="596"/>
      <c r="H205" s="79">
        <v>9910440190</v>
      </c>
      <c r="I205" s="229">
        <v>200</v>
      </c>
      <c r="J205" s="64">
        <v>0</v>
      </c>
      <c r="K205" s="71"/>
      <c r="L205" s="67"/>
    </row>
    <row r="206" spans="1:12" ht="18.75" customHeight="1">
      <c r="A206" s="525" t="s">
        <v>101</v>
      </c>
      <c r="B206" s="511"/>
      <c r="C206" s="511"/>
      <c r="D206" s="512"/>
      <c r="E206" s="200" t="s">
        <v>395</v>
      </c>
      <c r="F206" s="595" t="s">
        <v>73</v>
      </c>
      <c r="G206" s="596"/>
      <c r="H206" s="79">
        <v>9910440190</v>
      </c>
      <c r="I206" s="229">
        <v>800</v>
      </c>
      <c r="J206" s="64">
        <v>0</v>
      </c>
      <c r="K206" s="71"/>
      <c r="L206" s="67"/>
    </row>
    <row r="207" spans="1:12" ht="18.75" customHeight="1">
      <c r="A207" s="597" t="s">
        <v>341</v>
      </c>
      <c r="B207" s="598"/>
      <c r="C207" s="598"/>
      <c r="D207" s="599"/>
      <c r="E207" s="200" t="s">
        <v>395</v>
      </c>
      <c r="F207" s="582" t="s">
        <v>107</v>
      </c>
      <c r="G207" s="583"/>
      <c r="H207" s="246"/>
      <c r="I207" s="83"/>
      <c r="J207" s="63">
        <f>J210</f>
        <v>1.5</v>
      </c>
      <c r="K207" s="71"/>
      <c r="L207" s="67"/>
    </row>
    <row r="208" spans="1:12" ht="15.75" customHeight="1">
      <c r="A208" s="32" t="s">
        <v>285</v>
      </c>
      <c r="B208" s="244"/>
      <c r="C208" s="244"/>
      <c r="D208" s="245"/>
      <c r="E208" s="200" t="s">
        <v>395</v>
      </c>
      <c r="F208" s="578" t="s">
        <v>107</v>
      </c>
      <c r="G208" s="577"/>
      <c r="H208" s="73" t="s">
        <v>286</v>
      </c>
      <c r="I208" s="78"/>
      <c r="J208" s="64">
        <f>J209</f>
        <v>1.5</v>
      </c>
      <c r="K208" s="71"/>
      <c r="L208" s="67"/>
    </row>
    <row r="209" spans="1:12" ht="28.5" customHeight="1">
      <c r="A209" s="371" t="s">
        <v>287</v>
      </c>
      <c r="B209" s="372"/>
      <c r="C209" s="372"/>
      <c r="D209" s="373"/>
      <c r="E209" s="200" t="s">
        <v>395</v>
      </c>
      <c r="F209" s="578" t="s">
        <v>107</v>
      </c>
      <c r="G209" s="577"/>
      <c r="H209" s="73" t="s">
        <v>288</v>
      </c>
      <c r="I209" s="83"/>
      <c r="J209" s="64">
        <f>J210</f>
        <v>1.5</v>
      </c>
      <c r="K209" s="71"/>
      <c r="L209" s="67"/>
    </row>
    <row r="210" spans="1:12" ht="24.75" customHeight="1">
      <c r="A210" s="525" t="s">
        <v>300</v>
      </c>
      <c r="B210" s="511"/>
      <c r="C210" s="511"/>
      <c r="D210" s="512"/>
      <c r="E210" s="263" t="s">
        <v>395</v>
      </c>
      <c r="F210" s="578" t="s">
        <v>110</v>
      </c>
      <c r="G210" s="577"/>
      <c r="H210" s="79">
        <v>9910400000</v>
      </c>
      <c r="I210" s="238"/>
      <c r="J210" s="64">
        <f>J211</f>
        <v>1.5</v>
      </c>
      <c r="K210" s="71"/>
      <c r="L210" s="67"/>
    </row>
    <row r="211" spans="1:12" ht="17.25" customHeight="1">
      <c r="A211" s="525" t="s">
        <v>304</v>
      </c>
      <c r="B211" s="511"/>
      <c r="C211" s="511"/>
      <c r="D211" s="512"/>
      <c r="E211" s="263" t="s">
        <v>395</v>
      </c>
      <c r="F211" s="578" t="s">
        <v>110</v>
      </c>
      <c r="G211" s="577"/>
      <c r="H211" s="79">
        <v>9910440220</v>
      </c>
      <c r="I211" s="238"/>
      <c r="J211" s="64">
        <f>J212</f>
        <v>1.5</v>
      </c>
      <c r="K211" s="71"/>
      <c r="L211" s="67"/>
    </row>
    <row r="212" spans="1:12" ht="17.25" customHeight="1">
      <c r="A212" s="525" t="s">
        <v>106</v>
      </c>
      <c r="B212" s="511"/>
      <c r="C212" s="511"/>
      <c r="D212" s="512"/>
      <c r="E212" s="200" t="s">
        <v>395</v>
      </c>
      <c r="F212" s="578" t="s">
        <v>110</v>
      </c>
      <c r="G212" s="577"/>
      <c r="H212" s="79">
        <v>9910440220</v>
      </c>
      <c r="I212" s="238" t="s">
        <v>112</v>
      </c>
      <c r="J212" s="64">
        <v>1.5</v>
      </c>
      <c r="K212" s="71"/>
      <c r="L212" s="67"/>
    </row>
    <row r="213" spans="1:12" ht="26.25" customHeight="1">
      <c r="A213" s="597" t="s">
        <v>342</v>
      </c>
      <c r="B213" s="598"/>
      <c r="C213" s="598"/>
      <c r="D213" s="599"/>
      <c r="E213" s="200" t="s">
        <v>395</v>
      </c>
      <c r="F213" s="592" t="s">
        <v>89</v>
      </c>
      <c r="G213" s="592"/>
      <c r="H213" s="202"/>
      <c r="I213" s="57"/>
      <c r="J213" s="63">
        <f>J214</f>
        <v>162.7</v>
      </c>
      <c r="K213" s="70"/>
      <c r="L213" s="66"/>
    </row>
    <row r="214" spans="1:12" ht="18.75" customHeight="1">
      <c r="A214" s="538" t="s">
        <v>70</v>
      </c>
      <c r="B214" s="539"/>
      <c r="C214" s="539"/>
      <c r="D214" s="540"/>
      <c r="E214" s="200" t="s">
        <v>395</v>
      </c>
      <c r="F214" s="593" t="s">
        <v>90</v>
      </c>
      <c r="G214" s="593"/>
      <c r="H214" s="247"/>
      <c r="I214" s="59"/>
      <c r="J214" s="64">
        <f>J217</f>
        <v>162.7</v>
      </c>
      <c r="K214" s="72"/>
      <c r="L214" s="68"/>
    </row>
    <row r="215" spans="1:12" ht="18.75" customHeight="1">
      <c r="A215" s="32" t="s">
        <v>285</v>
      </c>
      <c r="B215" s="210"/>
      <c r="C215" s="210"/>
      <c r="D215" s="211"/>
      <c r="E215" s="200" t="s">
        <v>395</v>
      </c>
      <c r="F215" s="578" t="s">
        <v>90</v>
      </c>
      <c r="G215" s="577"/>
      <c r="H215" s="73" t="s">
        <v>286</v>
      </c>
      <c r="I215" s="59"/>
      <c r="J215" s="64">
        <f>J216</f>
        <v>162.7</v>
      </c>
      <c r="K215" s="72"/>
      <c r="L215" s="68"/>
    </row>
    <row r="216" spans="1:12" ht="27" customHeight="1">
      <c r="A216" s="527" t="s">
        <v>337</v>
      </c>
      <c r="B216" s="528"/>
      <c r="C216" s="528"/>
      <c r="D216" s="529"/>
      <c r="E216" s="263" t="s">
        <v>395</v>
      </c>
      <c r="F216" s="578" t="s">
        <v>90</v>
      </c>
      <c r="G216" s="577"/>
      <c r="H216" s="73" t="s">
        <v>307</v>
      </c>
      <c r="I216" s="59"/>
      <c r="J216" s="64">
        <f>J217</f>
        <v>162.7</v>
      </c>
      <c r="K216" s="72"/>
      <c r="L216" s="68"/>
    </row>
    <row r="217" spans="1:12" ht="26.25" customHeight="1">
      <c r="A217" s="525" t="s">
        <v>317</v>
      </c>
      <c r="B217" s="511"/>
      <c r="C217" s="511"/>
      <c r="D217" s="512"/>
      <c r="E217" s="200" t="s">
        <v>395</v>
      </c>
      <c r="F217" s="595" t="s">
        <v>90</v>
      </c>
      <c r="G217" s="596"/>
      <c r="H217" s="79">
        <v>9920300000</v>
      </c>
      <c r="I217" s="59"/>
      <c r="J217" s="64">
        <f>J218</f>
        <v>162.7</v>
      </c>
      <c r="K217" s="72"/>
      <c r="L217" s="68"/>
    </row>
    <row r="218" spans="1:12" ht="27" customHeight="1">
      <c r="A218" s="525" t="s">
        <v>319</v>
      </c>
      <c r="B218" s="511"/>
      <c r="C218" s="511"/>
      <c r="D218" s="512"/>
      <c r="E218" s="200" t="s">
        <v>395</v>
      </c>
      <c r="F218" s="593" t="s">
        <v>90</v>
      </c>
      <c r="G218" s="593"/>
      <c r="H218" s="73" t="s">
        <v>320</v>
      </c>
      <c r="I218" s="79"/>
      <c r="J218" s="64">
        <f>J219</f>
        <v>162.7</v>
      </c>
      <c r="K218" s="72"/>
      <c r="L218" s="68"/>
    </row>
    <row r="219" spans="1:12" ht="12.75">
      <c r="A219" s="530" t="s">
        <v>102</v>
      </c>
      <c r="B219" s="530"/>
      <c r="C219" s="530"/>
      <c r="D219" s="530"/>
      <c r="E219" s="200" t="s">
        <v>395</v>
      </c>
      <c r="F219" s="594">
        <v>1403</v>
      </c>
      <c r="G219" s="594"/>
      <c r="H219" s="79">
        <v>9920341040</v>
      </c>
      <c r="I219" s="79">
        <v>500</v>
      </c>
      <c r="J219" s="62">
        <v>162.7</v>
      </c>
      <c r="K219" s="68"/>
      <c r="L219" s="68"/>
    </row>
    <row r="220" spans="1:12" ht="12.75">
      <c r="A220" s="591" t="s">
        <v>63</v>
      </c>
      <c r="B220" s="591"/>
      <c r="C220" s="591"/>
      <c r="D220" s="591"/>
      <c r="E220" s="34"/>
      <c r="F220" s="592"/>
      <c r="G220" s="592"/>
      <c r="H220" s="200"/>
      <c r="I220" s="57"/>
      <c r="J220" s="60">
        <f>J197+J15</f>
        <v>126602.50000000001</v>
      </c>
      <c r="K220" s="68"/>
      <c r="L220" s="68"/>
    </row>
    <row r="221" spans="1:12" ht="12.75" customHeight="1">
      <c r="A221" s="10"/>
      <c r="B221" s="10"/>
      <c r="C221" s="10"/>
      <c r="K221" s="28"/>
      <c r="L221" s="68"/>
    </row>
    <row r="222" spans="1:12" ht="12.75">
      <c r="A222" s="10"/>
      <c r="B222" s="10"/>
      <c r="C222" s="10"/>
      <c r="K222" s="28"/>
      <c r="L222" s="68"/>
    </row>
    <row r="223" spans="1:12" ht="12.75">
      <c r="A223" s="10"/>
      <c r="B223" s="10"/>
      <c r="C223" s="10"/>
      <c r="K223" s="28"/>
      <c r="L223" s="68"/>
    </row>
    <row r="224" spans="1:12" ht="12.75" customHeight="1">
      <c r="A224" s="10"/>
      <c r="B224" s="10"/>
      <c r="C224" s="10"/>
      <c r="K224" s="28"/>
      <c r="L224" s="68"/>
    </row>
    <row r="225" spans="1:12" ht="12.75">
      <c r="A225" s="10"/>
      <c r="B225" s="10"/>
      <c r="C225" s="12"/>
      <c r="H225" s="8"/>
      <c r="I225" s="8"/>
      <c r="J225" s="8"/>
      <c r="K225" s="8"/>
      <c r="L225" s="68"/>
    </row>
    <row r="226" spans="1:12" ht="12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68"/>
    </row>
    <row r="227" spans="1:12" ht="12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68"/>
    </row>
    <row r="228" spans="1:12" ht="12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68"/>
    </row>
    <row r="229" spans="1:12" ht="12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68"/>
    </row>
    <row r="230" spans="1:12" ht="12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68"/>
    </row>
    <row r="231" spans="1:12" ht="12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68"/>
    </row>
    <row r="232" spans="1:12" ht="12.75">
      <c r="A232" s="56"/>
      <c r="B232" s="56"/>
      <c r="C232" s="56"/>
      <c r="D232" s="56"/>
      <c r="E232" s="42"/>
      <c r="F232" s="74"/>
      <c r="G232" s="74"/>
      <c r="H232" s="75"/>
      <c r="I232" s="74"/>
      <c r="J232" s="68"/>
      <c r="K232" s="68"/>
      <c r="L232" s="68"/>
    </row>
    <row r="233" spans="1:12" ht="12.75">
      <c r="A233" s="56"/>
      <c r="B233" s="56"/>
      <c r="C233" s="56"/>
      <c r="D233" s="56"/>
      <c r="E233" s="42"/>
      <c r="F233" s="74"/>
      <c r="G233" s="74"/>
      <c r="H233" s="75"/>
      <c r="I233" s="74"/>
      <c r="J233" s="68"/>
      <c r="K233" s="68"/>
      <c r="L233" s="68"/>
    </row>
    <row r="234" spans="1:12" ht="12.75">
      <c r="A234" s="56"/>
      <c r="B234" s="56"/>
      <c r="C234" s="56"/>
      <c r="D234" s="56"/>
      <c r="E234" s="42"/>
      <c r="F234" s="74"/>
      <c r="G234" s="74"/>
      <c r="H234" s="75"/>
      <c r="I234" s="74"/>
      <c r="J234" s="68"/>
      <c r="K234" s="68"/>
      <c r="L234" s="68"/>
    </row>
    <row r="235" spans="1:12" ht="12.75" customHeight="1">
      <c r="A235" s="56"/>
      <c r="B235" s="56"/>
      <c r="C235" s="56"/>
      <c r="D235" s="56"/>
      <c r="E235" s="42"/>
      <c r="F235" s="74"/>
      <c r="G235" s="74"/>
      <c r="H235" s="75"/>
      <c r="I235" s="74"/>
      <c r="J235" s="68"/>
      <c r="K235" s="68"/>
      <c r="L235" s="68"/>
    </row>
    <row r="236" spans="1:12" ht="12.75">
      <c r="A236" s="56"/>
      <c r="B236" s="56"/>
      <c r="C236" s="56"/>
      <c r="D236" s="56"/>
      <c r="E236" s="42"/>
      <c r="F236" s="74"/>
      <c r="G236" s="74"/>
      <c r="H236" s="75"/>
      <c r="I236" s="74"/>
      <c r="J236" s="68"/>
      <c r="K236" s="68"/>
      <c r="L236" s="68"/>
    </row>
    <row r="237" spans="1:12" ht="12.75">
      <c r="A237" s="56"/>
      <c r="B237" s="56"/>
      <c r="C237" s="56"/>
      <c r="D237" s="56"/>
      <c r="E237" s="42"/>
      <c r="F237" s="74"/>
      <c r="G237" s="74"/>
      <c r="H237" s="75"/>
      <c r="I237" s="74"/>
      <c r="J237" s="68"/>
      <c r="K237" s="68"/>
      <c r="L237" s="68"/>
    </row>
    <row r="238" spans="1:12" ht="12.75" customHeight="1">
      <c r="A238" s="56"/>
      <c r="B238" s="56"/>
      <c r="C238" s="56"/>
      <c r="D238" s="56"/>
      <c r="E238" s="42"/>
      <c r="F238" s="74"/>
      <c r="G238" s="74"/>
      <c r="H238" s="75"/>
      <c r="I238" s="74"/>
      <c r="J238" s="68"/>
      <c r="K238" s="68"/>
      <c r="L238" s="68"/>
    </row>
    <row r="239" spans="1:12" ht="12.75" customHeight="1">
      <c r="A239" s="56"/>
      <c r="B239" s="56"/>
      <c r="C239" s="56"/>
      <c r="D239" s="56"/>
      <c r="E239" s="42"/>
      <c r="F239" s="74"/>
      <c r="G239" s="74"/>
      <c r="H239" s="75"/>
      <c r="I239" s="74"/>
      <c r="J239" s="68"/>
      <c r="K239" s="68"/>
      <c r="L239" s="68"/>
    </row>
    <row r="240" spans="1:12" ht="12.75" customHeight="1">
      <c r="A240" s="56"/>
      <c r="B240" s="56"/>
      <c r="C240" s="56"/>
      <c r="D240" s="56"/>
      <c r="E240" s="42"/>
      <c r="F240" s="74"/>
      <c r="G240" s="74"/>
      <c r="H240" s="75"/>
      <c r="I240" s="74"/>
      <c r="J240" s="68"/>
      <c r="K240" s="68"/>
      <c r="L240" s="68"/>
    </row>
    <row r="241" spans="1:12" ht="12.75">
      <c r="A241" s="56"/>
      <c r="B241" s="56"/>
      <c r="C241" s="56"/>
      <c r="D241" s="56"/>
      <c r="E241" s="42"/>
      <c r="F241" s="74"/>
      <c r="G241" s="74"/>
      <c r="H241" s="75"/>
      <c r="I241" s="74"/>
      <c r="J241" s="68"/>
      <c r="K241" s="68"/>
      <c r="L241" s="68"/>
    </row>
    <row r="242" spans="1:12" ht="12.75">
      <c r="A242" s="56"/>
      <c r="B242" s="56"/>
      <c r="C242" s="56"/>
      <c r="D242" s="56"/>
      <c r="E242" s="42"/>
      <c r="F242" s="74"/>
      <c r="G242" s="74"/>
      <c r="H242" s="75"/>
      <c r="I242" s="74"/>
      <c r="J242" s="68"/>
      <c r="K242" s="68"/>
      <c r="L242" s="68"/>
    </row>
    <row r="243" spans="1:12" ht="12.75">
      <c r="A243" s="56"/>
      <c r="B243" s="56"/>
      <c r="C243" s="56"/>
      <c r="D243" s="56"/>
      <c r="E243" s="42"/>
      <c r="F243" s="74"/>
      <c r="G243" s="74"/>
      <c r="H243" s="75"/>
      <c r="I243" s="74"/>
      <c r="J243" s="68"/>
      <c r="K243" s="68"/>
      <c r="L243" s="68"/>
    </row>
    <row r="244" spans="1:12" ht="12.75">
      <c r="A244" s="56"/>
      <c r="B244" s="56"/>
      <c r="C244" s="56"/>
      <c r="D244" s="56"/>
      <c r="E244" s="42"/>
      <c r="F244" s="74"/>
      <c r="G244" s="74"/>
      <c r="H244" s="75"/>
      <c r="I244" s="74"/>
      <c r="J244" s="68"/>
      <c r="K244" s="68"/>
      <c r="L244" s="68"/>
    </row>
    <row r="245" spans="1:12" ht="12.75">
      <c r="A245" s="56"/>
      <c r="B245" s="56"/>
      <c r="C245" s="56"/>
      <c r="D245" s="56"/>
      <c r="E245" s="42"/>
      <c r="F245" s="74"/>
      <c r="G245" s="74"/>
      <c r="H245" s="75"/>
      <c r="I245" s="74"/>
      <c r="J245" s="68"/>
      <c r="K245" s="68"/>
      <c r="L245" s="68"/>
    </row>
    <row r="246" spans="1:12" ht="12.75" customHeight="1">
      <c r="A246" s="56"/>
      <c r="B246" s="56"/>
      <c r="C246" s="56"/>
      <c r="D246" s="56"/>
      <c r="E246" s="42"/>
      <c r="F246" s="74"/>
      <c r="G246" s="74"/>
      <c r="H246" s="75"/>
      <c r="I246" s="74"/>
      <c r="J246" s="68"/>
      <c r="K246" s="68"/>
      <c r="L246" s="68"/>
    </row>
    <row r="247" spans="1:12" ht="12.75">
      <c r="A247" s="56"/>
      <c r="B247" s="56"/>
      <c r="C247" s="56"/>
      <c r="D247" s="56"/>
      <c r="E247" s="42"/>
      <c r="F247" s="74"/>
      <c r="G247" s="74"/>
      <c r="H247" s="75"/>
      <c r="I247" s="74"/>
      <c r="J247" s="68"/>
      <c r="K247" s="68"/>
      <c r="L247" s="68"/>
    </row>
    <row r="248" spans="1:12" ht="12.75" customHeight="1">
      <c r="A248" s="56"/>
      <c r="B248" s="56"/>
      <c r="C248" s="56"/>
      <c r="D248" s="56"/>
      <c r="E248" s="42"/>
      <c r="F248" s="74"/>
      <c r="G248" s="74"/>
      <c r="H248" s="75"/>
      <c r="I248" s="74"/>
      <c r="J248" s="68"/>
      <c r="K248" s="68"/>
      <c r="L248" s="68"/>
    </row>
    <row r="249" spans="1:12" ht="12.75">
      <c r="A249" s="56"/>
      <c r="B249" s="56"/>
      <c r="C249" s="56"/>
      <c r="D249" s="56"/>
      <c r="E249" s="42"/>
      <c r="F249" s="74"/>
      <c r="G249" s="74"/>
      <c r="H249" s="75"/>
      <c r="I249" s="74"/>
      <c r="J249" s="68"/>
      <c r="K249" s="68"/>
      <c r="L249" s="68"/>
    </row>
    <row r="250" spans="1:12" ht="12.75" customHeight="1">
      <c r="A250" s="56"/>
      <c r="B250" s="56"/>
      <c r="C250" s="56"/>
      <c r="D250" s="56"/>
      <c r="E250" s="42"/>
      <c r="F250" s="74"/>
      <c r="G250" s="74"/>
      <c r="H250" s="75"/>
      <c r="I250" s="74"/>
      <c r="J250" s="68"/>
      <c r="K250" s="68"/>
      <c r="L250" s="68"/>
    </row>
    <row r="251" spans="1:12" ht="12.75">
      <c r="A251" s="56"/>
      <c r="B251" s="56"/>
      <c r="C251" s="56"/>
      <c r="D251" s="56"/>
      <c r="E251" s="42"/>
      <c r="F251" s="74"/>
      <c r="G251" s="74"/>
      <c r="H251" s="75"/>
      <c r="I251" s="74"/>
      <c r="J251" s="68"/>
      <c r="K251" s="68"/>
      <c r="L251" s="68"/>
    </row>
    <row r="252" spans="1:12" ht="12.75">
      <c r="A252" s="56"/>
      <c r="B252" s="56"/>
      <c r="C252" s="56"/>
      <c r="D252" s="56"/>
      <c r="E252" s="42"/>
      <c r="F252" s="74"/>
      <c r="G252" s="74"/>
      <c r="H252" s="75"/>
      <c r="I252" s="74"/>
      <c r="J252" s="68"/>
      <c r="K252" s="68"/>
      <c r="L252" s="68"/>
    </row>
    <row r="253" spans="1:12" ht="12.75">
      <c r="A253" s="56"/>
      <c r="B253" s="56"/>
      <c r="C253" s="56"/>
      <c r="D253" s="56"/>
      <c r="E253" s="42"/>
      <c r="F253" s="74"/>
      <c r="G253" s="74"/>
      <c r="H253" s="75"/>
      <c r="I253" s="74"/>
      <c r="J253" s="68"/>
      <c r="K253" s="68"/>
      <c r="L253" s="68"/>
    </row>
    <row r="254" spans="1:12" ht="12.75" customHeight="1">
      <c r="A254" s="56"/>
      <c r="B254" s="56"/>
      <c r="C254" s="56"/>
      <c r="D254" s="56"/>
      <c r="E254" s="42"/>
      <c r="F254" s="74"/>
      <c r="G254" s="74"/>
      <c r="H254" s="75"/>
      <c r="I254" s="74"/>
      <c r="J254" s="68"/>
      <c r="K254" s="68"/>
      <c r="L254" s="68"/>
    </row>
    <row r="255" spans="1:12" ht="12.75">
      <c r="A255" s="56"/>
      <c r="B255" s="56"/>
      <c r="C255" s="56"/>
      <c r="D255" s="56"/>
      <c r="E255" s="42"/>
      <c r="F255" s="74"/>
      <c r="G255" s="74"/>
      <c r="H255" s="75"/>
      <c r="I255" s="74"/>
      <c r="J255" s="68"/>
      <c r="K255" s="68"/>
      <c r="L255" s="68"/>
    </row>
    <row r="256" spans="1:12" ht="12.75">
      <c r="A256" s="56"/>
      <c r="B256" s="56"/>
      <c r="C256" s="56"/>
      <c r="D256" s="56"/>
      <c r="E256" s="42"/>
      <c r="F256" s="74"/>
      <c r="G256" s="74"/>
      <c r="H256" s="75"/>
      <c r="I256" s="74"/>
      <c r="J256" s="68"/>
      <c r="K256" s="68"/>
      <c r="L256" s="68"/>
    </row>
    <row r="257" spans="1:12" ht="12.75">
      <c r="A257" s="56"/>
      <c r="B257" s="56"/>
      <c r="C257" s="56"/>
      <c r="D257" s="56"/>
      <c r="E257" s="42"/>
      <c r="F257" s="74"/>
      <c r="G257" s="74"/>
      <c r="H257" s="75"/>
      <c r="I257" s="74"/>
      <c r="J257" s="68"/>
      <c r="K257" s="68"/>
      <c r="L257" s="68"/>
    </row>
    <row r="258" spans="1:12" ht="12.75">
      <c r="A258" s="56"/>
      <c r="B258" s="56"/>
      <c r="C258" s="56"/>
      <c r="D258" s="56"/>
      <c r="E258" s="42"/>
      <c r="F258" s="74"/>
      <c r="G258" s="74"/>
      <c r="H258" s="75"/>
      <c r="I258" s="74"/>
      <c r="J258" s="68"/>
      <c r="K258" s="68"/>
      <c r="L258" s="68"/>
    </row>
    <row r="259" spans="1:12" ht="12.75">
      <c r="A259" s="56"/>
      <c r="B259" s="56"/>
      <c r="C259" s="56"/>
      <c r="D259" s="56"/>
      <c r="E259" s="42"/>
      <c r="F259" s="74"/>
      <c r="G259" s="74"/>
      <c r="H259" s="75"/>
      <c r="I259" s="74"/>
      <c r="J259" s="68"/>
      <c r="K259" s="68"/>
      <c r="L259" s="68"/>
    </row>
    <row r="260" spans="1:12" ht="12.75">
      <c r="A260" s="56"/>
      <c r="B260" s="56"/>
      <c r="C260" s="56"/>
      <c r="D260" s="56"/>
      <c r="E260" s="42"/>
      <c r="F260" s="74"/>
      <c r="G260" s="74"/>
      <c r="H260" s="75"/>
      <c r="I260" s="74"/>
      <c r="J260" s="68"/>
      <c r="K260" s="68"/>
      <c r="L260" s="68"/>
    </row>
    <row r="261" spans="1:12" ht="12.75">
      <c r="A261" s="56"/>
      <c r="B261" s="56"/>
      <c r="C261" s="56"/>
      <c r="D261" s="56"/>
      <c r="E261" s="42"/>
      <c r="F261" s="74"/>
      <c r="G261" s="74"/>
      <c r="H261" s="75"/>
      <c r="I261" s="74"/>
      <c r="J261" s="68"/>
      <c r="K261" s="68"/>
      <c r="L261" s="68"/>
    </row>
    <row r="262" spans="1:12" ht="12.75">
      <c r="A262" s="56"/>
      <c r="B262" s="56"/>
      <c r="C262" s="56"/>
      <c r="D262" s="56"/>
      <c r="E262" s="42"/>
      <c r="F262" s="74"/>
      <c r="G262" s="74"/>
      <c r="H262" s="75"/>
      <c r="I262" s="74"/>
      <c r="J262" s="68"/>
      <c r="K262" s="68"/>
      <c r="L262" s="68"/>
    </row>
    <row r="263" spans="1:12" ht="12.75">
      <c r="A263" s="56"/>
      <c r="B263" s="56"/>
      <c r="C263" s="56"/>
      <c r="D263" s="56"/>
      <c r="E263" s="42"/>
      <c r="F263" s="74"/>
      <c r="G263" s="74"/>
      <c r="H263" s="75"/>
      <c r="I263" s="74"/>
      <c r="J263" s="68"/>
      <c r="K263" s="68"/>
      <c r="L263" s="68"/>
    </row>
    <row r="264" spans="1:12" ht="12.75">
      <c r="A264" s="56"/>
      <c r="B264" s="56"/>
      <c r="C264" s="56"/>
      <c r="D264" s="56"/>
      <c r="E264" s="42"/>
      <c r="F264" s="74"/>
      <c r="G264" s="74"/>
      <c r="H264" s="75"/>
      <c r="I264" s="74"/>
      <c r="J264" s="68"/>
      <c r="K264" s="68"/>
      <c r="L264" s="68"/>
    </row>
    <row r="265" spans="1:12" ht="12.75">
      <c r="A265" s="56"/>
      <c r="B265" s="56"/>
      <c r="C265" s="56"/>
      <c r="D265" s="56"/>
      <c r="E265" s="42"/>
      <c r="F265" s="74"/>
      <c r="G265" s="74"/>
      <c r="H265" s="75"/>
      <c r="I265" s="74"/>
      <c r="J265" s="68"/>
      <c r="K265" s="68"/>
      <c r="L265" s="68"/>
    </row>
    <row r="266" spans="1:12" ht="12.75">
      <c r="A266" s="56"/>
      <c r="B266" s="56"/>
      <c r="C266" s="56"/>
      <c r="D266" s="56"/>
      <c r="E266" s="42"/>
      <c r="F266" s="74"/>
      <c r="G266" s="74"/>
      <c r="H266" s="75"/>
      <c r="I266" s="74"/>
      <c r="J266" s="68"/>
      <c r="K266" s="68"/>
      <c r="L266" s="68"/>
    </row>
    <row r="267" spans="1:12" ht="12.75">
      <c r="A267" s="56"/>
      <c r="B267" s="56"/>
      <c r="C267" s="56"/>
      <c r="D267" s="56"/>
      <c r="E267" s="42"/>
      <c r="F267" s="74"/>
      <c r="G267" s="74"/>
      <c r="H267" s="75"/>
      <c r="I267" s="74"/>
      <c r="J267" s="68"/>
      <c r="K267" s="68"/>
      <c r="L267" s="68"/>
    </row>
    <row r="268" spans="1:12" ht="12.75">
      <c r="A268" s="56"/>
      <c r="B268" s="56"/>
      <c r="C268" s="56"/>
      <c r="D268" s="56"/>
      <c r="E268" s="42"/>
      <c r="F268" s="74"/>
      <c r="G268" s="74"/>
      <c r="H268" s="75"/>
      <c r="I268" s="74"/>
      <c r="J268" s="68"/>
      <c r="K268" s="68"/>
      <c r="L268" s="68"/>
    </row>
    <row r="269" spans="1:12" ht="12.75">
      <c r="A269" s="56"/>
      <c r="B269" s="56"/>
      <c r="C269" s="56"/>
      <c r="D269" s="56"/>
      <c r="E269" s="42"/>
      <c r="F269" s="74"/>
      <c r="G269" s="74"/>
      <c r="H269" s="75"/>
      <c r="I269" s="74"/>
      <c r="J269" s="68"/>
      <c r="K269" s="68"/>
      <c r="L269" s="68"/>
    </row>
    <row r="270" spans="1:12" ht="12.75">
      <c r="A270" s="56"/>
      <c r="B270" s="56"/>
      <c r="C270" s="56"/>
      <c r="D270" s="56"/>
      <c r="E270" s="42"/>
      <c r="F270" s="74"/>
      <c r="G270" s="74"/>
      <c r="H270" s="75"/>
      <c r="I270" s="74"/>
      <c r="J270" s="68"/>
      <c r="K270" s="68"/>
      <c r="L270" s="68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</sheetData>
  <sheetProtection/>
  <mergeCells count="386">
    <mergeCell ref="A130:D130"/>
    <mergeCell ref="F134:G134"/>
    <mergeCell ref="F130:G130"/>
    <mergeCell ref="F131:G131"/>
    <mergeCell ref="F132:G132"/>
    <mergeCell ref="F133:G133"/>
    <mergeCell ref="A140:D140"/>
    <mergeCell ref="F140:G140"/>
    <mergeCell ref="A139:D139"/>
    <mergeCell ref="A138:D138"/>
    <mergeCell ref="A137:D137"/>
    <mergeCell ref="A136:D136"/>
    <mergeCell ref="F136:G136"/>
    <mergeCell ref="F137:G137"/>
    <mergeCell ref="F138:G138"/>
    <mergeCell ref="F139:G139"/>
    <mergeCell ref="A143:D143"/>
    <mergeCell ref="F143:G143"/>
    <mergeCell ref="A142:D142"/>
    <mergeCell ref="F142:G142"/>
    <mergeCell ref="A141:D141"/>
    <mergeCell ref="F141:G141"/>
    <mergeCell ref="A146:D146"/>
    <mergeCell ref="F146:G146"/>
    <mergeCell ref="A145:D145"/>
    <mergeCell ref="F145:G145"/>
    <mergeCell ref="A144:D144"/>
    <mergeCell ref="F144:G144"/>
    <mergeCell ref="A149:D149"/>
    <mergeCell ref="A148:D148"/>
    <mergeCell ref="F149:G149"/>
    <mergeCell ref="F148:G148"/>
    <mergeCell ref="A147:D147"/>
    <mergeCell ref="F147:G147"/>
    <mergeCell ref="A135:D135"/>
    <mergeCell ref="F135:G135"/>
    <mergeCell ref="A134:D134"/>
    <mergeCell ref="A133:D133"/>
    <mergeCell ref="A132:D132"/>
    <mergeCell ref="A131:D131"/>
    <mergeCell ref="A169:D169"/>
    <mergeCell ref="F169:G169"/>
    <mergeCell ref="A168:D168"/>
    <mergeCell ref="F168:G168"/>
    <mergeCell ref="A166:D166"/>
    <mergeCell ref="F166:G166"/>
    <mergeCell ref="A154:D154"/>
    <mergeCell ref="F154:G154"/>
    <mergeCell ref="A150:D150"/>
    <mergeCell ref="A151:D151"/>
    <mergeCell ref="A152:D152"/>
    <mergeCell ref="A153:D153"/>
    <mergeCell ref="F150:G150"/>
    <mergeCell ref="F151:G151"/>
    <mergeCell ref="F152:G152"/>
    <mergeCell ref="F153:G153"/>
    <mergeCell ref="A91:D91"/>
    <mergeCell ref="F91:G91"/>
    <mergeCell ref="A155:D155"/>
    <mergeCell ref="F155:G155"/>
    <mergeCell ref="F115:G115"/>
    <mergeCell ref="F118:G118"/>
    <mergeCell ref="F119:G119"/>
    <mergeCell ref="F120:G120"/>
    <mergeCell ref="A118:D118"/>
    <mergeCell ref="F106:G106"/>
    <mergeCell ref="F158:G158"/>
    <mergeCell ref="A160:D160"/>
    <mergeCell ref="A171:D171"/>
    <mergeCell ref="F171:G171"/>
    <mergeCell ref="A170:D170"/>
    <mergeCell ref="F170:G170"/>
    <mergeCell ref="A167:D167"/>
    <mergeCell ref="F167:G167"/>
    <mergeCell ref="A165:D165"/>
    <mergeCell ref="F165:G165"/>
    <mergeCell ref="F162:G162"/>
    <mergeCell ref="F163:G163"/>
    <mergeCell ref="A156:D156"/>
    <mergeCell ref="F156:G156"/>
    <mergeCell ref="A157:D157"/>
    <mergeCell ref="F157:G157"/>
    <mergeCell ref="F160:G160"/>
    <mergeCell ref="A159:D159"/>
    <mergeCell ref="F159:G159"/>
    <mergeCell ref="A158:D158"/>
    <mergeCell ref="A197:D197"/>
    <mergeCell ref="F176:G176"/>
    <mergeCell ref="A188:D188"/>
    <mergeCell ref="A191:D191"/>
    <mergeCell ref="F197:G197"/>
    <mergeCell ref="A127:D127"/>
    <mergeCell ref="F127:G127"/>
    <mergeCell ref="F190:G190"/>
    <mergeCell ref="F175:G175"/>
    <mergeCell ref="F177:G177"/>
    <mergeCell ref="A189:D189"/>
    <mergeCell ref="A181:D181"/>
    <mergeCell ref="F189:G189"/>
    <mergeCell ref="F187:G187"/>
    <mergeCell ref="A186:D186"/>
    <mergeCell ref="F184:G184"/>
    <mergeCell ref="F185:G185"/>
    <mergeCell ref="F186:G186"/>
    <mergeCell ref="A182:D182"/>
    <mergeCell ref="A184:D184"/>
    <mergeCell ref="A76:D76"/>
    <mergeCell ref="F76:G76"/>
    <mergeCell ref="A60:D62"/>
    <mergeCell ref="A43:D43"/>
    <mergeCell ref="A46:D46"/>
    <mergeCell ref="F46:G46"/>
    <mergeCell ref="F54:G54"/>
    <mergeCell ref="E69:E70"/>
    <mergeCell ref="A47:D47"/>
    <mergeCell ref="E73:E74"/>
    <mergeCell ref="F37:G37"/>
    <mergeCell ref="E67:E68"/>
    <mergeCell ref="F39:G39"/>
    <mergeCell ref="F40:G40"/>
    <mergeCell ref="F44:G44"/>
    <mergeCell ref="F47:G47"/>
    <mergeCell ref="E57:E58"/>
    <mergeCell ref="E52:E53"/>
    <mergeCell ref="A198:D198"/>
    <mergeCell ref="A202:D202"/>
    <mergeCell ref="F202:G202"/>
    <mergeCell ref="A178:D178"/>
    <mergeCell ref="F178:G178"/>
    <mergeCell ref="F181:G181"/>
    <mergeCell ref="F188:G188"/>
    <mergeCell ref="F191:G191"/>
    <mergeCell ref="F180:G180"/>
    <mergeCell ref="A190:D190"/>
    <mergeCell ref="K52:K53"/>
    <mergeCell ref="A172:D172"/>
    <mergeCell ref="A119:D119"/>
    <mergeCell ref="A120:D120"/>
    <mergeCell ref="H54:H55"/>
    <mergeCell ref="A126:D126"/>
    <mergeCell ref="E81:E82"/>
    <mergeCell ref="F172:G172"/>
    <mergeCell ref="F124:G124"/>
    <mergeCell ref="H81:H83"/>
    <mergeCell ref="L52:L53"/>
    <mergeCell ref="F36:G36"/>
    <mergeCell ref="F42:G42"/>
    <mergeCell ref="F43:G43"/>
    <mergeCell ref="A39:D39"/>
    <mergeCell ref="A38:D38"/>
    <mergeCell ref="A36:D36"/>
    <mergeCell ref="A41:D41"/>
    <mergeCell ref="F41:G41"/>
    <mergeCell ref="F38:G38"/>
    <mergeCell ref="F23:G23"/>
    <mergeCell ref="F28:G29"/>
    <mergeCell ref="F24:G24"/>
    <mergeCell ref="I52:I53"/>
    <mergeCell ref="J52:J53"/>
    <mergeCell ref="L15:L16"/>
    <mergeCell ref="H15:H16"/>
    <mergeCell ref="I15:I16"/>
    <mergeCell ref="F48:G48"/>
    <mergeCell ref="F19:G19"/>
    <mergeCell ref="A37:D37"/>
    <mergeCell ref="A24:D24"/>
    <mergeCell ref="F26:G26"/>
    <mergeCell ref="F27:G27"/>
    <mergeCell ref="A40:D40"/>
    <mergeCell ref="A25:D25"/>
    <mergeCell ref="A26:D26"/>
    <mergeCell ref="A27:D27"/>
    <mergeCell ref="F25:G25"/>
    <mergeCell ref="A35:D35"/>
    <mergeCell ref="K15:K16"/>
    <mergeCell ref="A7:K12"/>
    <mergeCell ref="A14:D14"/>
    <mergeCell ref="F14:G14"/>
    <mergeCell ref="F18:G18"/>
    <mergeCell ref="F20:G20"/>
    <mergeCell ref="A15:D16"/>
    <mergeCell ref="A18:D18"/>
    <mergeCell ref="J15:J16"/>
    <mergeCell ref="K20:K21"/>
    <mergeCell ref="A23:D23"/>
    <mergeCell ref="I13:J13"/>
    <mergeCell ref="A77:D77"/>
    <mergeCell ref="F77:G77"/>
    <mergeCell ref="A54:D54"/>
    <mergeCell ref="E15:E16"/>
    <mergeCell ref="F15:G16"/>
    <mergeCell ref="F17:G17"/>
    <mergeCell ref="A45:D45"/>
    <mergeCell ref="F45:G45"/>
    <mergeCell ref="L20:L21"/>
    <mergeCell ref="A21:D21"/>
    <mergeCell ref="F21:G21"/>
    <mergeCell ref="E21:E22"/>
    <mergeCell ref="A22:D22"/>
    <mergeCell ref="F22:G22"/>
    <mergeCell ref="A20:D20"/>
    <mergeCell ref="K28:K29"/>
    <mergeCell ref="L28:L29"/>
    <mergeCell ref="A30:D30"/>
    <mergeCell ref="F30:G30"/>
    <mergeCell ref="I28:I29"/>
    <mergeCell ref="A28:D28"/>
    <mergeCell ref="A42:D42"/>
    <mergeCell ref="F35:G35"/>
    <mergeCell ref="A31:D31"/>
    <mergeCell ref="F31:G31"/>
    <mergeCell ref="A32:D32"/>
    <mergeCell ref="F32:G32"/>
    <mergeCell ref="A33:D33"/>
    <mergeCell ref="F33:G33"/>
    <mergeCell ref="A34:D34"/>
    <mergeCell ref="F34:G34"/>
    <mergeCell ref="A48:D48"/>
    <mergeCell ref="F51:G51"/>
    <mergeCell ref="A56:D58"/>
    <mergeCell ref="A52:D53"/>
    <mergeCell ref="F52:G53"/>
    <mergeCell ref="H52:H53"/>
    <mergeCell ref="A49:D49"/>
    <mergeCell ref="F49:G49"/>
    <mergeCell ref="A50:D50"/>
    <mergeCell ref="F50:G50"/>
    <mergeCell ref="F78:G78"/>
    <mergeCell ref="E55:E56"/>
    <mergeCell ref="E63:E64"/>
    <mergeCell ref="E71:E72"/>
    <mergeCell ref="E59:E60"/>
    <mergeCell ref="E61:E62"/>
    <mergeCell ref="E65:E66"/>
    <mergeCell ref="I81:I83"/>
    <mergeCell ref="J81:J83"/>
    <mergeCell ref="A79:D79"/>
    <mergeCell ref="F79:G79"/>
    <mergeCell ref="A80:D80"/>
    <mergeCell ref="F80:G80"/>
    <mergeCell ref="E83:E84"/>
    <mergeCell ref="A84:D84"/>
    <mergeCell ref="F84:G84"/>
    <mergeCell ref="F81:G83"/>
    <mergeCell ref="K81:K83"/>
    <mergeCell ref="L81:L83"/>
    <mergeCell ref="A85:D85"/>
    <mergeCell ref="A101:D101"/>
    <mergeCell ref="F101:G101"/>
    <mergeCell ref="F85:G85"/>
    <mergeCell ref="A86:D86"/>
    <mergeCell ref="F86:G86"/>
    <mergeCell ref="A81:D83"/>
    <mergeCell ref="A87:D87"/>
    <mergeCell ref="F108:G108"/>
    <mergeCell ref="A105:D105"/>
    <mergeCell ref="F105:G105"/>
    <mergeCell ref="A106:D106"/>
    <mergeCell ref="A103:D103"/>
    <mergeCell ref="A108:D108"/>
    <mergeCell ref="A107:D107"/>
    <mergeCell ref="F198:G198"/>
    <mergeCell ref="A128:D128"/>
    <mergeCell ref="F128:G128"/>
    <mergeCell ref="F174:G174"/>
    <mergeCell ref="F173:G173"/>
    <mergeCell ref="A173:D173"/>
    <mergeCell ref="A129:D129"/>
    <mergeCell ref="F129:G129"/>
    <mergeCell ref="A174:D174"/>
    <mergeCell ref="A177:D177"/>
    <mergeCell ref="A203:D203"/>
    <mergeCell ref="F203:G203"/>
    <mergeCell ref="A204:D204"/>
    <mergeCell ref="F204:G204"/>
    <mergeCell ref="F199:G199"/>
    <mergeCell ref="A200:D200"/>
    <mergeCell ref="F200:G200"/>
    <mergeCell ref="A201:D201"/>
    <mergeCell ref="F201:G201"/>
    <mergeCell ref="A205:D205"/>
    <mergeCell ref="F205:G205"/>
    <mergeCell ref="A206:D206"/>
    <mergeCell ref="F206:G206"/>
    <mergeCell ref="A207:D207"/>
    <mergeCell ref="F207:G207"/>
    <mergeCell ref="F208:G208"/>
    <mergeCell ref="A209:D209"/>
    <mergeCell ref="F209:G209"/>
    <mergeCell ref="F215:G215"/>
    <mergeCell ref="A216:D216"/>
    <mergeCell ref="F216:G216"/>
    <mergeCell ref="A210:D210"/>
    <mergeCell ref="F210:G210"/>
    <mergeCell ref="A211:D211"/>
    <mergeCell ref="F211:G211"/>
    <mergeCell ref="A212:D212"/>
    <mergeCell ref="F212:G212"/>
    <mergeCell ref="H5:K5"/>
    <mergeCell ref="H3:K3"/>
    <mergeCell ref="H4:K4"/>
    <mergeCell ref="F179:G179"/>
    <mergeCell ref="A109:D109"/>
    <mergeCell ref="F109:G109"/>
    <mergeCell ref="A102:D102"/>
    <mergeCell ref="F102:G102"/>
    <mergeCell ref="A217:D217"/>
    <mergeCell ref="F217:G217"/>
    <mergeCell ref="A213:D213"/>
    <mergeCell ref="F213:G213"/>
    <mergeCell ref="A214:D214"/>
    <mergeCell ref="F214:G214"/>
    <mergeCell ref="A220:D220"/>
    <mergeCell ref="F220:G220"/>
    <mergeCell ref="A218:D218"/>
    <mergeCell ref="F218:G218"/>
    <mergeCell ref="A219:D219"/>
    <mergeCell ref="F219:G219"/>
    <mergeCell ref="A88:D88"/>
    <mergeCell ref="A89:D89"/>
    <mergeCell ref="A90:D90"/>
    <mergeCell ref="A100:D100"/>
    <mergeCell ref="F87:G87"/>
    <mergeCell ref="F88:G88"/>
    <mergeCell ref="F89:G89"/>
    <mergeCell ref="F90:G90"/>
    <mergeCell ref="F100:G100"/>
    <mergeCell ref="A92:D92"/>
    <mergeCell ref="A93:D93"/>
    <mergeCell ref="A94:D94"/>
    <mergeCell ref="A95:D95"/>
    <mergeCell ref="A99:D99"/>
    <mergeCell ref="F92:G92"/>
    <mergeCell ref="F93:G93"/>
    <mergeCell ref="F94:G94"/>
    <mergeCell ref="F95:G95"/>
    <mergeCell ref="F99:G99"/>
    <mergeCell ref="A96:D96"/>
    <mergeCell ref="A112:D112"/>
    <mergeCell ref="A116:D116"/>
    <mergeCell ref="F112:G112"/>
    <mergeCell ref="F116:G116"/>
    <mergeCell ref="A113:D113"/>
    <mergeCell ref="F113:G113"/>
    <mergeCell ref="A114:D114"/>
    <mergeCell ref="A115:D115"/>
    <mergeCell ref="F114:G114"/>
    <mergeCell ref="A97:D97"/>
    <mergeCell ref="A98:D98"/>
    <mergeCell ref="F98:G98"/>
    <mergeCell ref="F97:G97"/>
    <mergeCell ref="F96:G96"/>
    <mergeCell ref="F107:G107"/>
    <mergeCell ref="F103:G103"/>
    <mergeCell ref="A104:D104"/>
    <mergeCell ref="F104:G104"/>
    <mergeCell ref="A110:D110"/>
    <mergeCell ref="F110:G110"/>
    <mergeCell ref="A122:D122"/>
    <mergeCell ref="A123:D123"/>
    <mergeCell ref="F122:G122"/>
    <mergeCell ref="F123:G123"/>
    <mergeCell ref="A111:D111"/>
    <mergeCell ref="A117:D117"/>
    <mergeCell ref="F111:G111"/>
    <mergeCell ref="F117:G117"/>
    <mergeCell ref="A185:D185"/>
    <mergeCell ref="A175:D175"/>
    <mergeCell ref="A176:D176"/>
    <mergeCell ref="A180:D180"/>
    <mergeCell ref="A124:D124"/>
    <mergeCell ref="A125:D125"/>
    <mergeCell ref="A179:D179"/>
    <mergeCell ref="A164:D164"/>
    <mergeCell ref="A161:D161"/>
    <mergeCell ref="A183:D183"/>
    <mergeCell ref="F182:G182"/>
    <mergeCell ref="F183:G183"/>
    <mergeCell ref="F125:G125"/>
    <mergeCell ref="F126:G126"/>
    <mergeCell ref="A121:D121"/>
    <mergeCell ref="F121:G121"/>
    <mergeCell ref="F164:G164"/>
    <mergeCell ref="A162:D162"/>
    <mergeCell ref="A163:D163"/>
    <mergeCell ref="F161:G161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2"/>
  <sheetViews>
    <sheetView view="pageBreakPreview" zoomScaleSheetLayoutView="100" zoomScalePageLayoutView="0" workbookViewId="0" topLeftCell="A169">
      <selection activeCell="K118" sqref="K118"/>
    </sheetView>
  </sheetViews>
  <sheetFormatPr defaultColWidth="9.140625" defaultRowHeight="12.75"/>
  <cols>
    <col min="4" max="4" width="33.140625" style="0" customWidth="1"/>
    <col min="5" max="5" width="6.28125" style="0" customWidth="1"/>
    <col min="6" max="6" width="6.7109375" style="0" customWidth="1"/>
    <col min="7" max="7" width="0.42578125" style="0" customWidth="1"/>
    <col min="8" max="8" width="12.7109375" style="0" customWidth="1"/>
    <col min="9" max="9" width="5.57421875" style="0" customWidth="1"/>
    <col min="10" max="10" width="9.7109375" style="0" customWidth="1"/>
    <col min="11" max="11" width="10.57421875" style="0" customWidth="1"/>
  </cols>
  <sheetData>
    <row r="1" spans="1:11" ht="12.75">
      <c r="A1" s="10"/>
      <c r="B1" s="10"/>
      <c r="C1" s="10"/>
      <c r="K1" s="28" t="s">
        <v>68</v>
      </c>
    </row>
    <row r="2" spans="1:11" ht="12.75">
      <c r="A2" s="10"/>
      <c r="B2" s="10"/>
      <c r="C2" s="10"/>
      <c r="K2" s="258" t="s">
        <v>396</v>
      </c>
    </row>
    <row r="3" spans="1:12" ht="12.75">
      <c r="A3" s="10"/>
      <c r="B3" s="10"/>
      <c r="C3" s="10"/>
      <c r="H3" s="358" t="s">
        <v>397</v>
      </c>
      <c r="I3" s="470"/>
      <c r="J3" s="470"/>
      <c r="K3" s="470"/>
      <c r="L3" s="223"/>
    </row>
    <row r="4" spans="1:12" ht="12.75">
      <c r="A4" s="10"/>
      <c r="B4" s="10"/>
      <c r="C4" s="10"/>
      <c r="H4" s="358" t="s">
        <v>437</v>
      </c>
      <c r="I4" s="470"/>
      <c r="J4" s="470"/>
      <c r="K4" s="470"/>
      <c r="L4" s="223"/>
    </row>
    <row r="5" spans="1:11" ht="12.75">
      <c r="A5" s="10"/>
      <c r="B5" s="10"/>
      <c r="C5" s="10"/>
      <c r="H5" s="357" t="s">
        <v>547</v>
      </c>
      <c r="I5" s="354"/>
      <c r="J5" s="354"/>
      <c r="K5" s="354"/>
    </row>
    <row r="6" spans="1:11" ht="12.75">
      <c r="A6" s="10"/>
      <c r="B6" s="10"/>
      <c r="C6" s="12"/>
      <c r="H6" s="8"/>
      <c r="I6" s="8"/>
      <c r="J6" s="8"/>
      <c r="K6" s="8"/>
    </row>
    <row r="7" spans="1:12" ht="12.75" customHeight="1">
      <c r="A7" s="667" t="s">
        <v>486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16"/>
    </row>
    <row r="8" spans="1:12" ht="12.75" customHeight="1">
      <c r="A8" s="667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6"/>
    </row>
    <row r="9" spans="1:12" ht="12.75" customHeight="1">
      <c r="A9" s="667"/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16"/>
    </row>
    <row r="10" spans="1:12" ht="12.75" customHeight="1">
      <c r="A10" s="667"/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16"/>
    </row>
    <row r="11" spans="1:12" ht="12.75" customHeight="1">
      <c r="A11" s="667"/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16"/>
    </row>
    <row r="12" spans="1:12" ht="11.25" customHeight="1">
      <c r="A12" s="667"/>
      <c r="B12" s="667"/>
      <c r="C12" s="667"/>
      <c r="D12" s="667"/>
      <c r="E12" s="667"/>
      <c r="F12" s="667"/>
      <c r="G12" s="667"/>
      <c r="H12" s="667"/>
      <c r="I12" s="667"/>
      <c r="J12" s="667"/>
      <c r="K12" s="667"/>
      <c r="L12" s="16"/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668"/>
      <c r="J13" s="668"/>
      <c r="K13" s="292" t="s">
        <v>58</v>
      </c>
      <c r="L13" s="292"/>
    </row>
    <row r="14" spans="1:13" ht="12.75" customHeight="1">
      <c r="A14" s="612" t="s">
        <v>7</v>
      </c>
      <c r="B14" s="620"/>
      <c r="C14" s="620"/>
      <c r="D14" s="613"/>
      <c r="E14" s="201" t="s">
        <v>65</v>
      </c>
      <c r="F14" s="612" t="s">
        <v>92</v>
      </c>
      <c r="G14" s="613"/>
      <c r="H14" s="201" t="s">
        <v>282</v>
      </c>
      <c r="I14" s="201" t="s">
        <v>283</v>
      </c>
      <c r="J14" s="284" t="s">
        <v>415</v>
      </c>
      <c r="K14" s="284" t="s">
        <v>487</v>
      </c>
      <c r="L14" s="248"/>
      <c r="M14" s="1"/>
    </row>
    <row r="15" spans="1:12" ht="12.75" customHeight="1">
      <c r="A15" s="671" t="s">
        <v>35</v>
      </c>
      <c r="B15" s="672"/>
      <c r="C15" s="672"/>
      <c r="D15" s="673"/>
      <c r="E15" s="200" t="s">
        <v>346</v>
      </c>
      <c r="F15" s="612"/>
      <c r="G15" s="613"/>
      <c r="H15" s="44"/>
      <c r="I15" s="44"/>
      <c r="J15" s="259">
        <f>J16+J47+J74+J81+J99+J141+J148+J155+J165</f>
        <v>23130.600000000002</v>
      </c>
      <c r="K15" s="259">
        <f>K16+K47+K74+K81+K99+K141+K148+K155+K165</f>
        <v>23307.600000000002</v>
      </c>
      <c r="L15" s="248"/>
    </row>
    <row r="16" spans="1:12" ht="12.75">
      <c r="A16" s="29" t="s">
        <v>0</v>
      </c>
      <c r="B16" s="29"/>
      <c r="C16" s="29"/>
      <c r="D16" s="29"/>
      <c r="E16" s="263" t="s">
        <v>346</v>
      </c>
      <c r="F16" s="625" t="s">
        <v>74</v>
      </c>
      <c r="G16" s="626"/>
      <c r="H16" s="57"/>
      <c r="I16" s="57"/>
      <c r="J16" s="63">
        <f>J17+J22+J26+J34+J38+J42</f>
        <v>9746.400000000001</v>
      </c>
      <c r="K16" s="249">
        <f>K17+K22+K34+K38+K26+K42</f>
        <v>9521.6</v>
      </c>
      <c r="L16" s="248"/>
    </row>
    <row r="17" spans="1:12" ht="29.25" customHeight="1">
      <c r="A17" s="627" t="s">
        <v>59</v>
      </c>
      <c r="B17" s="628"/>
      <c r="C17" s="628"/>
      <c r="D17" s="629"/>
      <c r="E17" s="200" t="s">
        <v>346</v>
      </c>
      <c r="F17" s="600" t="s">
        <v>71</v>
      </c>
      <c r="G17" s="601"/>
      <c r="H17" s="227"/>
      <c r="I17" s="227"/>
      <c r="J17" s="285">
        <f aca="true" t="shared" si="0" ref="J17:K20">J18</f>
        <v>1919.1</v>
      </c>
      <c r="K17" s="249">
        <f t="shared" si="0"/>
        <v>1919.1</v>
      </c>
      <c r="L17" s="248"/>
    </row>
    <row r="18" spans="1:12" ht="27" customHeight="1">
      <c r="A18" s="371" t="s">
        <v>287</v>
      </c>
      <c r="B18" s="372"/>
      <c r="C18" s="372"/>
      <c r="D18" s="373"/>
      <c r="E18" s="269" t="s">
        <v>346</v>
      </c>
      <c r="F18" s="593" t="s">
        <v>71</v>
      </c>
      <c r="G18" s="593"/>
      <c r="H18" s="79">
        <v>9910000000</v>
      </c>
      <c r="I18" s="59"/>
      <c r="J18" s="286">
        <f t="shared" si="0"/>
        <v>1919.1</v>
      </c>
      <c r="K18" s="232">
        <f t="shared" si="0"/>
        <v>1919.1</v>
      </c>
      <c r="L18" s="248"/>
    </row>
    <row r="19" spans="1:12" ht="13.5" customHeight="1">
      <c r="A19" s="365" t="s">
        <v>289</v>
      </c>
      <c r="B19" s="366"/>
      <c r="C19" s="366"/>
      <c r="D19" s="367"/>
      <c r="E19" s="267" t="s">
        <v>346</v>
      </c>
      <c r="F19" s="630" t="s">
        <v>71</v>
      </c>
      <c r="G19" s="631"/>
      <c r="H19" s="233">
        <v>9910100000</v>
      </c>
      <c r="I19" s="234"/>
      <c r="J19" s="237">
        <f t="shared" si="0"/>
        <v>1919.1</v>
      </c>
      <c r="K19" s="232">
        <f t="shared" si="0"/>
        <v>1919.1</v>
      </c>
      <c r="L19" s="248"/>
    </row>
    <row r="20" spans="1:12" ht="28.5" customHeight="1">
      <c r="A20" s="525" t="s">
        <v>334</v>
      </c>
      <c r="B20" s="511"/>
      <c r="C20" s="511"/>
      <c r="D20" s="512"/>
      <c r="E20" s="288"/>
      <c r="F20" s="578" t="s">
        <v>71</v>
      </c>
      <c r="G20" s="577"/>
      <c r="H20" s="236" t="s">
        <v>292</v>
      </c>
      <c r="I20" s="234"/>
      <c r="J20" s="286">
        <f t="shared" si="0"/>
        <v>1919.1</v>
      </c>
      <c r="K20" s="232">
        <f t="shared" si="0"/>
        <v>1919.1</v>
      </c>
      <c r="L20" s="248"/>
    </row>
    <row r="21" spans="1:12" ht="48.75" customHeight="1">
      <c r="A21" s="525" t="s">
        <v>97</v>
      </c>
      <c r="B21" s="511"/>
      <c r="C21" s="511"/>
      <c r="D21" s="512"/>
      <c r="E21" s="267" t="s">
        <v>346</v>
      </c>
      <c r="F21" s="595" t="s">
        <v>71</v>
      </c>
      <c r="G21" s="596"/>
      <c r="H21" s="79">
        <v>9910140110</v>
      </c>
      <c r="I21" s="79">
        <v>100</v>
      </c>
      <c r="J21" s="64">
        <v>1919.1</v>
      </c>
      <c r="K21" s="232">
        <v>1919.1</v>
      </c>
      <c r="L21" s="248"/>
    </row>
    <row r="22" spans="1:12" ht="12.75" customHeight="1">
      <c r="A22" s="507" t="s">
        <v>365</v>
      </c>
      <c r="B22" s="508"/>
      <c r="C22" s="508"/>
      <c r="D22" s="509"/>
      <c r="E22" s="263" t="s">
        <v>392</v>
      </c>
      <c r="F22" s="582" t="s">
        <v>351</v>
      </c>
      <c r="G22" s="583"/>
      <c r="H22" s="202">
        <v>9910300000</v>
      </c>
      <c r="I22" s="202"/>
      <c r="J22" s="63">
        <f aca="true" t="shared" si="1" ref="J22:K24">J23</f>
        <v>0</v>
      </c>
      <c r="K22" s="232">
        <f t="shared" si="1"/>
        <v>0</v>
      </c>
      <c r="L22" s="248"/>
    </row>
    <row r="23" spans="1:12" ht="12.75">
      <c r="A23" s="525" t="s">
        <v>97</v>
      </c>
      <c r="B23" s="511"/>
      <c r="C23" s="511"/>
      <c r="D23" s="512"/>
      <c r="E23" s="267" t="s">
        <v>392</v>
      </c>
      <c r="F23" s="576" t="s">
        <v>351</v>
      </c>
      <c r="G23" s="577"/>
      <c r="H23" s="79">
        <v>9910340190</v>
      </c>
      <c r="I23" s="79"/>
      <c r="J23" s="64">
        <f t="shared" si="1"/>
        <v>0</v>
      </c>
      <c r="K23" s="232">
        <f t="shared" si="1"/>
        <v>0</v>
      </c>
      <c r="L23" s="248"/>
    </row>
    <row r="24" spans="1:12" ht="18" customHeight="1">
      <c r="A24" s="494" t="s">
        <v>296</v>
      </c>
      <c r="B24" s="511"/>
      <c r="C24" s="511"/>
      <c r="D24" s="512"/>
      <c r="E24" s="267" t="s">
        <v>392</v>
      </c>
      <c r="F24" s="576" t="s">
        <v>351</v>
      </c>
      <c r="G24" s="577"/>
      <c r="H24" s="79">
        <v>9910340190</v>
      </c>
      <c r="I24" s="79"/>
      <c r="J24" s="64">
        <f t="shared" si="1"/>
        <v>0</v>
      </c>
      <c r="K24" s="232">
        <f t="shared" si="1"/>
        <v>0</v>
      </c>
      <c r="L24" s="248"/>
    </row>
    <row r="25" spans="1:12" ht="25.5" customHeight="1">
      <c r="A25" s="525" t="s">
        <v>99</v>
      </c>
      <c r="B25" s="511"/>
      <c r="C25" s="511"/>
      <c r="D25" s="512"/>
      <c r="E25" s="267" t="s">
        <v>392</v>
      </c>
      <c r="F25" s="576" t="s">
        <v>351</v>
      </c>
      <c r="G25" s="577"/>
      <c r="H25" s="79">
        <v>9910340190</v>
      </c>
      <c r="I25" s="79">
        <v>200</v>
      </c>
      <c r="J25" s="64">
        <v>0</v>
      </c>
      <c r="K25" s="232">
        <v>0</v>
      </c>
      <c r="L25" s="248"/>
    </row>
    <row r="26" spans="1:12" ht="47.25" customHeight="1">
      <c r="A26" s="627" t="s">
        <v>335</v>
      </c>
      <c r="B26" s="628"/>
      <c r="C26" s="628"/>
      <c r="D26" s="629"/>
      <c r="E26" s="263" t="s">
        <v>346</v>
      </c>
      <c r="F26" s="600" t="s">
        <v>72</v>
      </c>
      <c r="G26" s="601"/>
      <c r="H26" s="230"/>
      <c r="I26" s="44"/>
      <c r="J26" s="285">
        <f>J27</f>
        <v>7726.6</v>
      </c>
      <c r="K26" s="228">
        <f>K27</f>
        <v>7501.8</v>
      </c>
      <c r="L26" s="248"/>
    </row>
    <row r="27" spans="1:12" ht="27.75" customHeight="1">
      <c r="A27" s="371" t="s">
        <v>287</v>
      </c>
      <c r="B27" s="372"/>
      <c r="C27" s="372"/>
      <c r="D27" s="373"/>
      <c r="E27" s="263" t="s">
        <v>346</v>
      </c>
      <c r="F27" s="578" t="s">
        <v>72</v>
      </c>
      <c r="G27" s="577"/>
      <c r="H27" s="229">
        <v>9910000000</v>
      </c>
      <c r="I27" s="201"/>
      <c r="J27" s="239">
        <f>J28</f>
        <v>7726.6</v>
      </c>
      <c r="K27" s="277">
        <f>K28</f>
        <v>7501.8</v>
      </c>
      <c r="L27" s="248"/>
    </row>
    <row r="28" spans="1:12" ht="27.75" customHeight="1">
      <c r="A28" s="519" t="s">
        <v>293</v>
      </c>
      <c r="B28" s="520"/>
      <c r="C28" s="520"/>
      <c r="D28" s="521"/>
      <c r="E28" s="263" t="s">
        <v>346</v>
      </c>
      <c r="F28" s="595" t="s">
        <v>72</v>
      </c>
      <c r="G28" s="596"/>
      <c r="H28" s="229">
        <v>9910200000</v>
      </c>
      <c r="I28" s="230"/>
      <c r="J28" s="240">
        <f>J29+J31</f>
        <v>7726.6</v>
      </c>
      <c r="K28" s="232">
        <f>K29+K31</f>
        <v>7501.8</v>
      </c>
      <c r="L28" s="248"/>
    </row>
    <row r="29" spans="1:12" ht="33" customHeight="1">
      <c r="A29" s="525" t="s">
        <v>334</v>
      </c>
      <c r="B29" s="511"/>
      <c r="C29" s="511"/>
      <c r="D29" s="512"/>
      <c r="E29" s="200" t="s">
        <v>346</v>
      </c>
      <c r="F29" s="578" t="s">
        <v>72</v>
      </c>
      <c r="G29" s="577"/>
      <c r="H29" s="229">
        <v>9910240110</v>
      </c>
      <c r="I29" s="227"/>
      <c r="J29" s="240">
        <f>J30</f>
        <v>6864.5</v>
      </c>
      <c r="K29" s="232">
        <f>K30</f>
        <v>6864.5</v>
      </c>
      <c r="L29" s="248"/>
    </row>
    <row r="30" spans="1:12" ht="48.75" customHeight="1">
      <c r="A30" s="525" t="s">
        <v>97</v>
      </c>
      <c r="B30" s="511"/>
      <c r="C30" s="511"/>
      <c r="D30" s="512"/>
      <c r="E30" s="200" t="s">
        <v>346</v>
      </c>
      <c r="F30" s="595" t="s">
        <v>72</v>
      </c>
      <c r="G30" s="596"/>
      <c r="H30" s="79">
        <v>9910240110</v>
      </c>
      <c r="I30" s="79">
        <v>100</v>
      </c>
      <c r="J30" s="207">
        <v>6864.5</v>
      </c>
      <c r="K30" s="224">
        <v>6864.5</v>
      </c>
      <c r="L30" s="248"/>
    </row>
    <row r="31" spans="1:12" ht="26.25" customHeight="1">
      <c r="A31" s="525" t="s">
        <v>296</v>
      </c>
      <c r="B31" s="511"/>
      <c r="C31" s="511"/>
      <c r="D31" s="512"/>
      <c r="E31" s="200" t="s">
        <v>346</v>
      </c>
      <c r="F31" s="578" t="s">
        <v>72</v>
      </c>
      <c r="G31" s="577"/>
      <c r="H31" s="79">
        <v>9910240190</v>
      </c>
      <c r="I31" s="79"/>
      <c r="J31" s="64">
        <f>J32+J33</f>
        <v>862.1</v>
      </c>
      <c r="K31" s="62">
        <f>K32+K33</f>
        <v>637.3</v>
      </c>
      <c r="L31" s="248"/>
    </row>
    <row r="32" spans="1:12" ht="12.75" customHeight="1">
      <c r="A32" s="525" t="s">
        <v>99</v>
      </c>
      <c r="B32" s="511"/>
      <c r="C32" s="511"/>
      <c r="D32" s="512"/>
      <c r="E32" s="200" t="s">
        <v>346</v>
      </c>
      <c r="F32" s="595" t="s">
        <v>72</v>
      </c>
      <c r="G32" s="596"/>
      <c r="H32" s="79">
        <v>9910240190</v>
      </c>
      <c r="I32" s="79">
        <v>200</v>
      </c>
      <c r="J32" s="207">
        <v>852.1</v>
      </c>
      <c r="K32" s="224">
        <v>627.3</v>
      </c>
      <c r="L32" s="248"/>
    </row>
    <row r="33" spans="1:12" ht="12.75">
      <c r="A33" s="525" t="s">
        <v>101</v>
      </c>
      <c r="B33" s="511"/>
      <c r="C33" s="511"/>
      <c r="D33" s="512"/>
      <c r="E33" s="200" t="s">
        <v>346</v>
      </c>
      <c r="F33" s="595" t="s">
        <v>72</v>
      </c>
      <c r="G33" s="596"/>
      <c r="H33" s="79">
        <v>9910240190</v>
      </c>
      <c r="I33" s="79">
        <v>800</v>
      </c>
      <c r="J33" s="64">
        <v>10</v>
      </c>
      <c r="K33" s="232">
        <v>10</v>
      </c>
      <c r="L33" s="248"/>
    </row>
    <row r="34" spans="1:12" ht="12.75">
      <c r="A34" s="507" t="s">
        <v>93</v>
      </c>
      <c r="B34" s="508"/>
      <c r="C34" s="508"/>
      <c r="D34" s="509"/>
      <c r="E34" s="200" t="s">
        <v>346</v>
      </c>
      <c r="F34" s="582" t="s">
        <v>75</v>
      </c>
      <c r="G34" s="583"/>
      <c r="H34" s="202"/>
      <c r="I34" s="202"/>
      <c r="J34" s="63">
        <f aca="true" t="shared" si="2" ref="J34:K36">J35</f>
        <v>0</v>
      </c>
      <c r="K34" s="60">
        <f t="shared" si="2"/>
        <v>0</v>
      </c>
      <c r="L34" s="248"/>
    </row>
    <row r="35" spans="1:12" ht="17.25" customHeight="1">
      <c r="A35" s="494" t="s">
        <v>371</v>
      </c>
      <c r="B35" s="511"/>
      <c r="C35" s="511"/>
      <c r="D35" s="512"/>
      <c r="E35" s="200" t="s">
        <v>346</v>
      </c>
      <c r="F35" s="576" t="s">
        <v>75</v>
      </c>
      <c r="G35" s="577"/>
      <c r="H35" s="79">
        <v>9940000000</v>
      </c>
      <c r="I35" s="79"/>
      <c r="J35" s="64">
        <f t="shared" si="2"/>
        <v>0</v>
      </c>
      <c r="K35" s="62">
        <f t="shared" si="2"/>
        <v>0</v>
      </c>
      <c r="L35" s="248"/>
    </row>
    <row r="36" spans="1:12" ht="21.75" customHeight="1">
      <c r="A36" s="494" t="s">
        <v>372</v>
      </c>
      <c r="B36" s="495"/>
      <c r="C36" s="495"/>
      <c r="D36" s="496"/>
      <c r="E36" s="200" t="s">
        <v>346</v>
      </c>
      <c r="F36" s="576" t="s">
        <v>75</v>
      </c>
      <c r="G36" s="577"/>
      <c r="H36" s="79">
        <v>9940100000</v>
      </c>
      <c r="I36" s="79"/>
      <c r="J36" s="64">
        <f t="shared" si="2"/>
        <v>0</v>
      </c>
      <c r="K36" s="62">
        <f t="shared" si="2"/>
        <v>0</v>
      </c>
      <c r="L36" s="248"/>
    </row>
    <row r="37" spans="1:12" ht="12.75" customHeight="1">
      <c r="A37" s="494" t="s">
        <v>398</v>
      </c>
      <c r="B37" s="495"/>
      <c r="C37" s="495"/>
      <c r="D37" s="496"/>
      <c r="E37" s="200" t="s">
        <v>346</v>
      </c>
      <c r="F37" s="576" t="s">
        <v>75</v>
      </c>
      <c r="G37" s="577"/>
      <c r="H37" s="79">
        <v>9940140190</v>
      </c>
      <c r="I37" s="79">
        <v>200</v>
      </c>
      <c r="J37" s="64">
        <v>0</v>
      </c>
      <c r="K37" s="232">
        <v>0</v>
      </c>
      <c r="L37" s="248"/>
    </row>
    <row r="38" spans="1:12" ht="12.75">
      <c r="A38" s="646" t="s">
        <v>45</v>
      </c>
      <c r="B38" s="647"/>
      <c r="C38" s="647"/>
      <c r="D38" s="648"/>
      <c r="E38" s="200" t="s">
        <v>346</v>
      </c>
      <c r="F38" s="625" t="s">
        <v>76</v>
      </c>
      <c r="G38" s="626"/>
      <c r="H38" s="202"/>
      <c r="I38" s="57"/>
      <c r="J38" s="63">
        <f aca="true" t="shared" si="3" ref="J38:K40">J39</f>
        <v>100</v>
      </c>
      <c r="K38" s="62">
        <f t="shared" si="3"/>
        <v>100</v>
      </c>
      <c r="L38" s="248"/>
    </row>
    <row r="39" spans="1:12" ht="12.75">
      <c r="A39" s="371" t="s">
        <v>287</v>
      </c>
      <c r="B39" s="372"/>
      <c r="C39" s="372"/>
      <c r="D39" s="373"/>
      <c r="E39" s="200" t="s">
        <v>346</v>
      </c>
      <c r="F39" s="578" t="s">
        <v>76</v>
      </c>
      <c r="G39" s="577"/>
      <c r="H39" s="73" t="s">
        <v>288</v>
      </c>
      <c r="I39" s="57"/>
      <c r="J39" s="64">
        <f t="shared" si="3"/>
        <v>100</v>
      </c>
      <c r="K39" s="62">
        <f t="shared" si="3"/>
        <v>100</v>
      </c>
      <c r="L39" s="248"/>
    </row>
    <row r="40" spans="1:12" ht="24" customHeight="1">
      <c r="A40" s="522" t="s">
        <v>336</v>
      </c>
      <c r="B40" s="523"/>
      <c r="C40" s="523"/>
      <c r="D40" s="524"/>
      <c r="E40" s="200" t="s">
        <v>346</v>
      </c>
      <c r="F40" s="595" t="s">
        <v>76</v>
      </c>
      <c r="G40" s="596"/>
      <c r="H40" s="79">
        <v>9910440210</v>
      </c>
      <c r="I40" s="44"/>
      <c r="J40" s="64">
        <f t="shared" si="3"/>
        <v>100</v>
      </c>
      <c r="K40" s="62">
        <f t="shared" si="3"/>
        <v>100</v>
      </c>
      <c r="L40" s="248"/>
    </row>
    <row r="41" spans="1:12" ht="11.25" customHeight="1">
      <c r="A41" s="31" t="s">
        <v>101</v>
      </c>
      <c r="B41" s="31"/>
      <c r="C41" s="31"/>
      <c r="D41" s="31"/>
      <c r="E41" s="200" t="s">
        <v>346</v>
      </c>
      <c r="F41" s="595" t="s">
        <v>76</v>
      </c>
      <c r="G41" s="596"/>
      <c r="H41" s="79">
        <v>9910440210</v>
      </c>
      <c r="I41" s="79">
        <v>800</v>
      </c>
      <c r="J41" s="64">
        <v>100</v>
      </c>
      <c r="K41" s="59">
        <v>100</v>
      </c>
      <c r="L41" s="248"/>
    </row>
    <row r="42" spans="1:12" ht="20.25" customHeight="1">
      <c r="A42" s="663" t="s">
        <v>316</v>
      </c>
      <c r="B42" s="664"/>
      <c r="C42" s="664"/>
      <c r="D42" s="665"/>
      <c r="E42" s="200" t="s">
        <v>346</v>
      </c>
      <c r="F42" s="582" t="s">
        <v>281</v>
      </c>
      <c r="G42" s="583"/>
      <c r="H42" s="202"/>
      <c r="I42" s="202"/>
      <c r="J42" s="63">
        <f aca="true" t="shared" si="4" ref="J42:K45">J43</f>
        <v>0.7</v>
      </c>
      <c r="K42" s="60">
        <f t="shared" si="4"/>
        <v>0.7</v>
      </c>
      <c r="L42" s="248"/>
    </row>
    <row r="43" spans="1:12" ht="26.25" customHeight="1">
      <c r="A43" s="527" t="s">
        <v>337</v>
      </c>
      <c r="B43" s="528"/>
      <c r="C43" s="528"/>
      <c r="D43" s="529"/>
      <c r="E43" s="200" t="s">
        <v>346</v>
      </c>
      <c r="F43" s="578" t="s">
        <v>281</v>
      </c>
      <c r="G43" s="577"/>
      <c r="H43" s="79">
        <v>9920000000</v>
      </c>
      <c r="I43" s="79"/>
      <c r="J43" s="64">
        <f t="shared" si="4"/>
        <v>0.7</v>
      </c>
      <c r="K43" s="62">
        <f t="shared" si="4"/>
        <v>0.7</v>
      </c>
      <c r="L43" s="248"/>
    </row>
    <row r="44" spans="1:12" ht="12.75">
      <c r="A44" s="525" t="s">
        <v>338</v>
      </c>
      <c r="B44" s="511"/>
      <c r="C44" s="511"/>
      <c r="D44" s="512"/>
      <c r="E44" s="200" t="s">
        <v>346</v>
      </c>
      <c r="F44" s="578" t="s">
        <v>281</v>
      </c>
      <c r="G44" s="577"/>
      <c r="H44" s="79">
        <v>9920200000</v>
      </c>
      <c r="I44" s="79"/>
      <c r="J44" s="64">
        <f t="shared" si="4"/>
        <v>0.7</v>
      </c>
      <c r="K44" s="62">
        <f t="shared" si="4"/>
        <v>0.7</v>
      </c>
      <c r="L44" s="248"/>
    </row>
    <row r="45" spans="1:12" ht="12.75">
      <c r="A45" s="525" t="s">
        <v>314</v>
      </c>
      <c r="B45" s="511"/>
      <c r="C45" s="511"/>
      <c r="D45" s="512"/>
      <c r="E45" s="200" t="s">
        <v>346</v>
      </c>
      <c r="F45" s="578" t="s">
        <v>281</v>
      </c>
      <c r="G45" s="577"/>
      <c r="H45" s="241" t="s">
        <v>315</v>
      </c>
      <c r="I45" s="241"/>
      <c r="J45" s="64">
        <f t="shared" si="4"/>
        <v>0.7</v>
      </c>
      <c r="K45" s="62">
        <f t="shared" si="4"/>
        <v>0.7</v>
      </c>
      <c r="L45" s="248"/>
    </row>
    <row r="46" spans="1:12" ht="12.75">
      <c r="A46" s="525" t="s">
        <v>99</v>
      </c>
      <c r="B46" s="511"/>
      <c r="C46" s="511"/>
      <c r="D46" s="512"/>
      <c r="E46" s="200" t="s">
        <v>346</v>
      </c>
      <c r="F46" s="578" t="s">
        <v>281</v>
      </c>
      <c r="G46" s="577"/>
      <c r="H46" s="241" t="s">
        <v>315</v>
      </c>
      <c r="I46" s="241" t="s">
        <v>98</v>
      </c>
      <c r="J46" s="64">
        <v>0.7</v>
      </c>
      <c r="K46" s="232">
        <v>0.7</v>
      </c>
      <c r="L46" s="248"/>
    </row>
    <row r="47" spans="1:12" ht="19.5" customHeight="1">
      <c r="A47" s="663" t="s">
        <v>339</v>
      </c>
      <c r="B47" s="664"/>
      <c r="C47" s="664"/>
      <c r="D47" s="665"/>
      <c r="E47" s="200" t="s">
        <v>346</v>
      </c>
      <c r="F47" s="625" t="s">
        <v>77</v>
      </c>
      <c r="G47" s="626"/>
      <c r="H47" s="202">
        <v>9900000000</v>
      </c>
      <c r="I47" s="57"/>
      <c r="J47" s="63">
        <f>J48</f>
        <v>694.3000000000001</v>
      </c>
      <c r="K47" s="60">
        <f>K48</f>
        <v>722.7</v>
      </c>
      <c r="L47" s="248"/>
    </row>
    <row r="48" spans="1:12" ht="17.25" customHeight="1">
      <c r="A48" s="278" t="s">
        <v>27</v>
      </c>
      <c r="B48" s="279"/>
      <c r="C48" s="279"/>
      <c r="D48" s="279"/>
      <c r="E48" s="280" t="s">
        <v>346</v>
      </c>
      <c r="F48" s="669" t="s">
        <v>78</v>
      </c>
      <c r="G48" s="670"/>
      <c r="H48" s="281">
        <v>9920000000</v>
      </c>
      <c r="I48" s="282"/>
      <c r="J48" s="287">
        <f>J49</f>
        <v>694.3000000000001</v>
      </c>
      <c r="K48" s="283">
        <f>K49</f>
        <v>722.7</v>
      </c>
      <c r="L48" s="248"/>
    </row>
    <row r="49" spans="1:12" ht="27" customHeight="1">
      <c r="A49" s="522" t="s">
        <v>47</v>
      </c>
      <c r="B49" s="523"/>
      <c r="C49" s="523"/>
      <c r="D49" s="524"/>
      <c r="E49" s="200" t="s">
        <v>346</v>
      </c>
      <c r="F49" s="620" t="s">
        <v>78</v>
      </c>
      <c r="G49" s="613"/>
      <c r="H49" s="270" t="s">
        <v>393</v>
      </c>
      <c r="I49" s="44"/>
      <c r="J49" s="64">
        <f>J50+J72</f>
        <v>694.3000000000001</v>
      </c>
      <c r="K49" s="62">
        <f>K50+K72</f>
        <v>722.7</v>
      </c>
      <c r="L49" s="248"/>
    </row>
    <row r="50" spans="1:12" ht="51" customHeight="1">
      <c r="A50" s="525" t="s">
        <v>97</v>
      </c>
      <c r="B50" s="511"/>
      <c r="C50" s="511"/>
      <c r="D50" s="512"/>
      <c r="E50" s="264" t="s">
        <v>346</v>
      </c>
      <c r="F50" s="595" t="s">
        <v>78</v>
      </c>
      <c r="G50" s="596"/>
      <c r="H50" s="622" t="s">
        <v>393</v>
      </c>
      <c r="I50" s="79">
        <v>100</v>
      </c>
      <c r="J50" s="207">
        <v>631.1</v>
      </c>
      <c r="K50" s="225">
        <v>659.5</v>
      </c>
      <c r="L50" s="248"/>
    </row>
    <row r="51" spans="1:12" ht="12.75" customHeight="1" hidden="1">
      <c r="A51" s="29" t="s">
        <v>48</v>
      </c>
      <c r="B51" s="31"/>
      <c r="C51" s="31"/>
      <c r="D51" s="31"/>
      <c r="E51" s="611" t="s">
        <v>346</v>
      </c>
      <c r="F51" s="57" t="s">
        <v>29</v>
      </c>
      <c r="G51" s="44"/>
      <c r="H51" s="623"/>
      <c r="I51" s="44"/>
      <c r="J51" s="63"/>
      <c r="K51" s="232"/>
      <c r="L51" s="248"/>
    </row>
    <row r="52" spans="1:12" ht="12.75" customHeight="1" hidden="1">
      <c r="A52" s="618" t="s">
        <v>49</v>
      </c>
      <c r="B52" s="618"/>
      <c r="C52" s="618"/>
      <c r="D52" s="618"/>
      <c r="E52" s="611"/>
      <c r="F52" s="44"/>
      <c r="G52" s="44"/>
      <c r="H52" s="73"/>
      <c r="I52" s="44"/>
      <c r="J52" s="64"/>
      <c r="K52" s="232"/>
      <c r="L52" s="248"/>
    </row>
    <row r="53" spans="1:12" ht="12.75" customHeight="1" hidden="1">
      <c r="A53" s="618"/>
      <c r="B53" s="618"/>
      <c r="C53" s="618"/>
      <c r="D53" s="618"/>
      <c r="E53" s="611" t="s">
        <v>346</v>
      </c>
      <c r="F53" s="44"/>
      <c r="G53" s="44"/>
      <c r="H53" s="73"/>
      <c r="I53" s="44"/>
      <c r="J53" s="64"/>
      <c r="K53" s="232"/>
      <c r="L53" s="248"/>
    </row>
    <row r="54" spans="1:12" ht="12.75" customHeight="1" hidden="1">
      <c r="A54" s="618"/>
      <c r="B54" s="618"/>
      <c r="C54" s="618"/>
      <c r="D54" s="618"/>
      <c r="E54" s="611"/>
      <c r="F54" s="44" t="s">
        <v>29</v>
      </c>
      <c r="G54" s="44" t="s">
        <v>50</v>
      </c>
      <c r="H54" s="73"/>
      <c r="I54" s="44"/>
      <c r="J54" s="64"/>
      <c r="K54" s="232"/>
      <c r="L54" s="248"/>
    </row>
    <row r="55" spans="1:12" ht="12.75" customHeight="1" hidden="1">
      <c r="A55" s="31" t="s">
        <v>53</v>
      </c>
      <c r="B55" s="31"/>
      <c r="C55" s="31"/>
      <c r="D55" s="31"/>
      <c r="E55" s="611" t="s">
        <v>346</v>
      </c>
      <c r="F55" s="44" t="s">
        <v>29</v>
      </c>
      <c r="G55" s="44" t="s">
        <v>50</v>
      </c>
      <c r="H55" s="73" t="s">
        <v>51</v>
      </c>
      <c r="I55" s="44"/>
      <c r="J55" s="64"/>
      <c r="K55" s="232"/>
      <c r="L55" s="248"/>
    </row>
    <row r="56" spans="1:12" ht="12.75" customHeight="1" hidden="1">
      <c r="A56" s="618" t="s">
        <v>52</v>
      </c>
      <c r="B56" s="618"/>
      <c r="C56" s="618"/>
      <c r="D56" s="618"/>
      <c r="E56" s="611"/>
      <c r="F56" s="44"/>
      <c r="G56" s="44"/>
      <c r="H56" s="73"/>
      <c r="I56" s="44"/>
      <c r="J56" s="64"/>
      <c r="K56" s="232"/>
      <c r="L56" s="248"/>
    </row>
    <row r="57" spans="1:12" ht="12.75" customHeight="1" hidden="1">
      <c r="A57" s="618"/>
      <c r="B57" s="618"/>
      <c r="C57" s="618"/>
      <c r="D57" s="618"/>
      <c r="E57" s="611" t="s">
        <v>346</v>
      </c>
      <c r="F57" s="44" t="s">
        <v>29</v>
      </c>
      <c r="G57" s="44" t="s">
        <v>50</v>
      </c>
      <c r="H57" s="73" t="s">
        <v>51</v>
      </c>
      <c r="I57" s="44"/>
      <c r="J57" s="64"/>
      <c r="K57" s="232"/>
      <c r="L57" s="248"/>
    </row>
    <row r="58" spans="1:12" ht="0.75" customHeight="1" hidden="1">
      <c r="A58" s="618"/>
      <c r="B58" s="618"/>
      <c r="C58" s="618"/>
      <c r="D58" s="618"/>
      <c r="E58" s="611"/>
      <c r="F58" s="44"/>
      <c r="G58" s="44"/>
      <c r="H58" s="73"/>
      <c r="I58" s="44"/>
      <c r="J58" s="64"/>
      <c r="K58" s="232"/>
      <c r="L58" s="248"/>
    </row>
    <row r="59" spans="1:12" ht="0.75" customHeight="1" hidden="1">
      <c r="A59" s="33"/>
      <c r="B59" s="33"/>
      <c r="C59" s="33"/>
      <c r="D59" s="33"/>
      <c r="E59" s="611" t="s">
        <v>346</v>
      </c>
      <c r="F59" s="44"/>
      <c r="G59" s="44"/>
      <c r="H59" s="73"/>
      <c r="I59" s="44"/>
      <c r="J59" s="64"/>
      <c r="K59" s="232"/>
      <c r="L59" s="248"/>
    </row>
    <row r="60" spans="1:12" ht="1.5" customHeight="1" hidden="1">
      <c r="A60" s="33"/>
      <c r="B60" s="33"/>
      <c r="C60" s="33"/>
      <c r="D60" s="33"/>
      <c r="E60" s="611"/>
      <c r="F60" s="44"/>
      <c r="G60" s="44"/>
      <c r="H60" s="73"/>
      <c r="I60" s="44"/>
      <c r="J60" s="64"/>
      <c r="K60" s="232"/>
      <c r="L60" s="248"/>
    </row>
    <row r="61" spans="1:12" ht="27" customHeight="1" hidden="1">
      <c r="A61" s="33"/>
      <c r="B61" s="33"/>
      <c r="C61" s="33"/>
      <c r="D61" s="33"/>
      <c r="E61" s="611" t="s">
        <v>346</v>
      </c>
      <c r="F61" s="44"/>
      <c r="G61" s="44"/>
      <c r="H61" s="73"/>
      <c r="I61" s="44"/>
      <c r="J61" s="64"/>
      <c r="K61" s="232"/>
      <c r="L61" s="248"/>
    </row>
    <row r="62" spans="1:12" ht="13.5" customHeight="1" hidden="1">
      <c r="A62" s="31" t="s">
        <v>44</v>
      </c>
      <c r="B62" s="33"/>
      <c r="C62" s="33"/>
      <c r="D62" s="33"/>
      <c r="E62" s="611"/>
      <c r="F62" s="44" t="s">
        <v>29</v>
      </c>
      <c r="G62" s="44" t="s">
        <v>50</v>
      </c>
      <c r="H62" s="73" t="s">
        <v>51</v>
      </c>
      <c r="I62" s="44" t="s">
        <v>30</v>
      </c>
      <c r="J62" s="64"/>
      <c r="K62" s="232"/>
      <c r="L62" s="248"/>
    </row>
    <row r="63" spans="1:12" ht="12.75" customHeight="1" hidden="1">
      <c r="A63" s="29" t="s">
        <v>11</v>
      </c>
      <c r="B63" s="29"/>
      <c r="C63" s="29"/>
      <c r="D63" s="29"/>
      <c r="E63" s="611" t="s">
        <v>346</v>
      </c>
      <c r="F63" s="57" t="s">
        <v>20</v>
      </c>
      <c r="G63" s="57"/>
      <c r="H63" s="200"/>
      <c r="I63" s="57"/>
      <c r="J63" s="63"/>
      <c r="K63" s="232"/>
      <c r="L63" s="248"/>
    </row>
    <row r="64" spans="1:12" ht="12.75" customHeight="1" hidden="1">
      <c r="A64" s="29" t="s">
        <v>2</v>
      </c>
      <c r="B64" s="39"/>
      <c r="C64" s="39"/>
      <c r="D64" s="29"/>
      <c r="E64" s="611"/>
      <c r="F64" s="57" t="s">
        <v>20</v>
      </c>
      <c r="G64" s="57" t="s">
        <v>26</v>
      </c>
      <c r="H64" s="200"/>
      <c r="I64" s="57"/>
      <c r="J64" s="63"/>
      <c r="K64" s="232"/>
      <c r="L64" s="248"/>
    </row>
    <row r="65" spans="1:12" ht="12.75" customHeight="1" hidden="1">
      <c r="A65" s="29" t="s">
        <v>13</v>
      </c>
      <c r="B65" s="29"/>
      <c r="C65" s="29"/>
      <c r="D65" s="29"/>
      <c r="E65" s="611" t="s">
        <v>346</v>
      </c>
      <c r="F65" s="57" t="s">
        <v>20</v>
      </c>
      <c r="G65" s="57" t="s">
        <v>26</v>
      </c>
      <c r="H65" s="200" t="s">
        <v>14</v>
      </c>
      <c r="I65" s="57"/>
      <c r="J65" s="63"/>
      <c r="K65" s="232"/>
      <c r="L65" s="248"/>
    </row>
    <row r="66" spans="1:12" ht="12.75" customHeight="1" hidden="1">
      <c r="A66" s="30" t="s">
        <v>38</v>
      </c>
      <c r="B66" s="29"/>
      <c r="C66" s="29"/>
      <c r="D66" s="29"/>
      <c r="E66" s="611"/>
      <c r="F66" s="57" t="s">
        <v>20</v>
      </c>
      <c r="G66" s="57" t="s">
        <v>26</v>
      </c>
      <c r="H66" s="200" t="s">
        <v>39</v>
      </c>
      <c r="I66" s="57"/>
      <c r="J66" s="242"/>
      <c r="K66" s="232"/>
      <c r="L66" s="248"/>
    </row>
    <row r="67" spans="1:12" ht="12.75" customHeight="1" hidden="1">
      <c r="A67" s="31" t="s">
        <v>40</v>
      </c>
      <c r="B67" s="31"/>
      <c r="C67" s="31"/>
      <c r="D67" s="31"/>
      <c r="E67" s="611" t="s">
        <v>346</v>
      </c>
      <c r="F67" s="44"/>
      <c r="G67" s="44"/>
      <c r="H67" s="73"/>
      <c r="I67" s="44"/>
      <c r="J67" s="64"/>
      <c r="K67" s="232"/>
      <c r="L67" s="248"/>
    </row>
    <row r="68" spans="1:12" ht="0.75" customHeight="1" hidden="1">
      <c r="A68" s="31" t="s">
        <v>10</v>
      </c>
      <c r="B68" s="31"/>
      <c r="C68" s="31"/>
      <c r="D68" s="31"/>
      <c r="E68" s="611"/>
      <c r="F68" s="44" t="s">
        <v>20</v>
      </c>
      <c r="G68" s="44" t="s">
        <v>26</v>
      </c>
      <c r="H68" s="73" t="s">
        <v>39</v>
      </c>
      <c r="I68" s="44" t="s">
        <v>30</v>
      </c>
      <c r="J68" s="64"/>
      <c r="K68" s="232"/>
      <c r="L68" s="248"/>
    </row>
    <row r="69" spans="1:12" ht="12.75" customHeight="1" hidden="1">
      <c r="A69" s="29" t="s">
        <v>37</v>
      </c>
      <c r="B69" s="31"/>
      <c r="C69" s="31"/>
      <c r="D69" s="31"/>
      <c r="E69" s="611" t="s">
        <v>346</v>
      </c>
      <c r="F69" s="57" t="s">
        <v>20</v>
      </c>
      <c r="G69" s="57" t="s">
        <v>29</v>
      </c>
      <c r="H69" s="200"/>
      <c r="I69" s="57"/>
      <c r="J69" s="63"/>
      <c r="K69" s="232"/>
      <c r="L69" s="248"/>
    </row>
    <row r="70" spans="1:12" ht="12.75" customHeight="1" hidden="1">
      <c r="A70" s="29" t="s">
        <v>41</v>
      </c>
      <c r="B70" s="31"/>
      <c r="C70" s="31"/>
      <c r="D70" s="31"/>
      <c r="E70" s="611"/>
      <c r="F70" s="57" t="s">
        <v>20</v>
      </c>
      <c r="G70" s="57" t="s">
        <v>29</v>
      </c>
      <c r="H70" s="200" t="s">
        <v>42</v>
      </c>
      <c r="I70" s="57"/>
      <c r="J70" s="63"/>
      <c r="K70" s="232"/>
      <c r="L70" s="248"/>
    </row>
    <row r="71" spans="1:12" ht="12.75" customHeight="1" hidden="1">
      <c r="A71" s="31" t="s">
        <v>44</v>
      </c>
      <c r="B71" s="31"/>
      <c r="C71" s="31"/>
      <c r="D71" s="31"/>
      <c r="E71" s="265" t="s">
        <v>346</v>
      </c>
      <c r="F71" s="44" t="s">
        <v>20</v>
      </c>
      <c r="G71" s="44" t="s">
        <v>29</v>
      </c>
      <c r="H71" s="73" t="s">
        <v>42</v>
      </c>
      <c r="I71" s="44" t="s">
        <v>30</v>
      </c>
      <c r="J71" s="64"/>
      <c r="K71" s="232"/>
      <c r="L71" s="248"/>
    </row>
    <row r="72" spans="1:12" ht="15" customHeight="1">
      <c r="A72" s="525" t="s">
        <v>99</v>
      </c>
      <c r="B72" s="511"/>
      <c r="C72" s="511"/>
      <c r="D72" s="512"/>
      <c r="E72" s="264" t="s">
        <v>346</v>
      </c>
      <c r="F72" s="595" t="s">
        <v>78</v>
      </c>
      <c r="G72" s="596"/>
      <c r="H72" s="270" t="s">
        <v>393</v>
      </c>
      <c r="I72" s="79">
        <v>200</v>
      </c>
      <c r="J72" s="207">
        <v>63.2</v>
      </c>
      <c r="K72" s="224">
        <v>63.2</v>
      </c>
      <c r="L72" s="248"/>
    </row>
    <row r="73" spans="1:12" ht="12.75">
      <c r="A73" s="633" t="s">
        <v>340</v>
      </c>
      <c r="B73" s="634"/>
      <c r="C73" s="634"/>
      <c r="D73" s="635"/>
      <c r="E73" s="264" t="s">
        <v>346</v>
      </c>
      <c r="F73" s="625" t="s">
        <v>79</v>
      </c>
      <c r="G73" s="626"/>
      <c r="H73" s="236"/>
      <c r="I73" s="57"/>
      <c r="J73" s="63">
        <f>J74+J81</f>
        <v>3559.9</v>
      </c>
      <c r="K73" s="63">
        <f>K74+K81</f>
        <v>3783.7999999999997</v>
      </c>
      <c r="L73" s="248"/>
    </row>
    <row r="74" spans="1:12" ht="12.75">
      <c r="A74" s="32" t="s">
        <v>57</v>
      </c>
      <c r="B74" s="32"/>
      <c r="C74" s="32"/>
      <c r="D74" s="32"/>
      <c r="E74" s="200" t="s">
        <v>346</v>
      </c>
      <c r="F74" s="595" t="s">
        <v>86</v>
      </c>
      <c r="G74" s="596"/>
      <c r="H74" s="73"/>
      <c r="I74" s="44"/>
      <c r="J74" s="63">
        <f aca="true" t="shared" si="5" ref="J74:K76">J75</f>
        <v>87.60000000000001</v>
      </c>
      <c r="K74" s="60">
        <f t="shared" si="5"/>
        <v>87.60000000000001</v>
      </c>
      <c r="L74" s="248"/>
    </row>
    <row r="75" spans="1:12" ht="27" customHeight="1">
      <c r="A75" s="527" t="s">
        <v>337</v>
      </c>
      <c r="B75" s="528"/>
      <c r="C75" s="528"/>
      <c r="D75" s="529"/>
      <c r="E75" s="200" t="s">
        <v>346</v>
      </c>
      <c r="F75" s="578" t="s">
        <v>86</v>
      </c>
      <c r="G75" s="577"/>
      <c r="H75" s="73" t="s">
        <v>307</v>
      </c>
      <c r="I75" s="44"/>
      <c r="J75" s="64">
        <f t="shared" si="5"/>
        <v>87.60000000000001</v>
      </c>
      <c r="K75" s="62">
        <f t="shared" si="5"/>
        <v>87.60000000000001</v>
      </c>
      <c r="L75" s="248"/>
    </row>
    <row r="76" spans="1:12" ht="30" customHeight="1">
      <c r="A76" s="371" t="s">
        <v>338</v>
      </c>
      <c r="B76" s="372"/>
      <c r="C76" s="372"/>
      <c r="D76" s="373"/>
      <c r="E76" s="200" t="s">
        <v>346</v>
      </c>
      <c r="F76" s="578" t="s">
        <v>86</v>
      </c>
      <c r="G76" s="577"/>
      <c r="H76" s="73" t="s">
        <v>312</v>
      </c>
      <c r="I76" s="44"/>
      <c r="J76" s="64">
        <f t="shared" si="5"/>
        <v>87.60000000000001</v>
      </c>
      <c r="K76" s="62">
        <f t="shared" si="5"/>
        <v>87.60000000000001</v>
      </c>
      <c r="L76" s="248"/>
    </row>
    <row r="77" spans="1:12" ht="36" customHeight="1">
      <c r="A77" s="519" t="s">
        <v>111</v>
      </c>
      <c r="B77" s="520"/>
      <c r="C77" s="520"/>
      <c r="D77" s="521"/>
      <c r="E77" s="200" t="s">
        <v>346</v>
      </c>
      <c r="F77" s="612" t="s">
        <v>86</v>
      </c>
      <c r="G77" s="613"/>
      <c r="H77" s="623" t="s">
        <v>313</v>
      </c>
      <c r="I77" s="593"/>
      <c r="J77" s="610">
        <f>J80+J79</f>
        <v>87.60000000000001</v>
      </c>
      <c r="K77" s="666">
        <f>K80+K79</f>
        <v>87.60000000000001</v>
      </c>
      <c r="L77" s="248"/>
    </row>
    <row r="78" spans="1:13" ht="12.75" customHeight="1" hidden="1">
      <c r="A78" s="289"/>
      <c r="B78" s="290"/>
      <c r="C78" s="290"/>
      <c r="D78" s="291"/>
      <c r="E78" s="611" t="s">
        <v>346</v>
      </c>
      <c r="F78" s="616"/>
      <c r="G78" s="617"/>
      <c r="H78" s="623"/>
      <c r="I78" s="593"/>
      <c r="J78" s="610"/>
      <c r="K78" s="666"/>
      <c r="L78" s="248"/>
      <c r="M78" s="4"/>
    </row>
    <row r="79" spans="1:13" ht="52.5" customHeight="1">
      <c r="A79" s="525" t="s">
        <v>97</v>
      </c>
      <c r="B79" s="511"/>
      <c r="C79" s="511"/>
      <c r="D79" s="512"/>
      <c r="E79" s="611"/>
      <c r="F79" s="578" t="s">
        <v>86</v>
      </c>
      <c r="G79" s="577"/>
      <c r="H79" s="238" t="s">
        <v>313</v>
      </c>
      <c r="I79" s="79">
        <v>100</v>
      </c>
      <c r="J79" s="207">
        <v>83.2</v>
      </c>
      <c r="K79" s="224">
        <v>83.2</v>
      </c>
      <c r="L79" s="248"/>
      <c r="M79" s="4"/>
    </row>
    <row r="80" spans="1:12" ht="24" customHeight="1">
      <c r="A80" s="525" t="s">
        <v>99</v>
      </c>
      <c r="B80" s="511"/>
      <c r="C80" s="511"/>
      <c r="D80" s="512"/>
      <c r="E80" s="200" t="s">
        <v>346</v>
      </c>
      <c r="F80" s="595" t="s">
        <v>86</v>
      </c>
      <c r="G80" s="596"/>
      <c r="H80" s="73" t="s">
        <v>313</v>
      </c>
      <c r="I80" s="79">
        <v>200</v>
      </c>
      <c r="J80" s="207">
        <v>4.4</v>
      </c>
      <c r="K80" s="224">
        <v>4.4</v>
      </c>
      <c r="L80" s="248"/>
    </row>
    <row r="81" spans="1:12" ht="12.75" customHeight="1">
      <c r="A81" s="507" t="s">
        <v>327</v>
      </c>
      <c r="B81" s="508"/>
      <c r="C81" s="508"/>
      <c r="D81" s="509"/>
      <c r="E81" s="200" t="s">
        <v>346</v>
      </c>
      <c r="F81" s="582" t="s">
        <v>95</v>
      </c>
      <c r="G81" s="583"/>
      <c r="H81" s="243"/>
      <c r="I81" s="37"/>
      <c r="J81" s="63">
        <f>J82+J89+J94</f>
        <v>3472.3</v>
      </c>
      <c r="K81" s="63">
        <f>K82+K89+K94</f>
        <v>3696.2</v>
      </c>
      <c r="L81" s="248"/>
    </row>
    <row r="82" spans="1:12" ht="27.75" customHeight="1">
      <c r="A82" s="458" t="s">
        <v>422</v>
      </c>
      <c r="B82" s="459"/>
      <c r="C82" s="459"/>
      <c r="D82" s="460"/>
      <c r="E82" s="200" t="s">
        <v>346</v>
      </c>
      <c r="F82" s="576" t="s">
        <v>95</v>
      </c>
      <c r="G82" s="587"/>
      <c r="H82" s="306" t="s">
        <v>286</v>
      </c>
      <c r="I82" s="37"/>
      <c r="J82" s="63">
        <f>J83</f>
        <v>0</v>
      </c>
      <c r="K82" s="63">
        <f>K83</f>
        <v>0</v>
      </c>
      <c r="L82" s="248"/>
    </row>
    <row r="83" spans="1:12" ht="66" customHeight="1">
      <c r="A83" s="588" t="s">
        <v>423</v>
      </c>
      <c r="B83" s="589"/>
      <c r="C83" s="589"/>
      <c r="D83" s="590"/>
      <c r="E83" s="200" t="s">
        <v>346</v>
      </c>
      <c r="F83" s="576" t="s">
        <v>95</v>
      </c>
      <c r="G83" s="587"/>
      <c r="H83" s="304">
        <v>9930000000</v>
      </c>
      <c r="I83" s="37"/>
      <c r="J83" s="63">
        <f>J84+J86</f>
        <v>0</v>
      </c>
      <c r="K83" s="60">
        <f>K84+K86</f>
        <v>0</v>
      </c>
      <c r="L83" s="248"/>
    </row>
    <row r="84" spans="1:12" ht="58.5" customHeight="1">
      <c r="A84" s="497" t="s">
        <v>428</v>
      </c>
      <c r="B84" s="498"/>
      <c r="C84" s="498"/>
      <c r="D84" s="499"/>
      <c r="E84" s="200" t="s">
        <v>346</v>
      </c>
      <c r="F84" s="576" t="s">
        <v>95</v>
      </c>
      <c r="G84" s="587"/>
      <c r="H84" s="306" t="s">
        <v>324</v>
      </c>
      <c r="I84" s="37"/>
      <c r="J84" s="63">
        <f>J85</f>
        <v>0</v>
      </c>
      <c r="K84" s="60">
        <f>K85</f>
        <v>0</v>
      </c>
      <c r="L84" s="248"/>
    </row>
    <row r="85" spans="1:12" ht="50.25" customHeight="1">
      <c r="A85" s="491" t="s">
        <v>413</v>
      </c>
      <c r="B85" s="505"/>
      <c r="C85" s="505"/>
      <c r="D85" s="506"/>
      <c r="E85" s="200" t="s">
        <v>346</v>
      </c>
      <c r="F85" s="576" t="s">
        <v>95</v>
      </c>
      <c r="G85" s="587"/>
      <c r="H85" s="303" t="s">
        <v>412</v>
      </c>
      <c r="I85" s="37"/>
      <c r="J85" s="298">
        <v>0</v>
      </c>
      <c r="K85" s="300">
        <v>0</v>
      </c>
      <c r="L85" s="248"/>
    </row>
    <row r="86" spans="1:12" ht="54.75" customHeight="1">
      <c r="A86" s="491" t="s">
        <v>428</v>
      </c>
      <c r="B86" s="492"/>
      <c r="C86" s="492"/>
      <c r="D86" s="493"/>
      <c r="E86" s="200" t="s">
        <v>346</v>
      </c>
      <c r="F86" s="576" t="s">
        <v>95</v>
      </c>
      <c r="G86" s="587"/>
      <c r="H86" s="303" t="s">
        <v>412</v>
      </c>
      <c r="I86" s="37"/>
      <c r="J86" s="63">
        <f>J87</f>
        <v>0</v>
      </c>
      <c r="K86" s="60">
        <f>K87</f>
        <v>0</v>
      </c>
      <c r="L86" s="248"/>
    </row>
    <row r="87" spans="1:12" ht="24.75" customHeight="1">
      <c r="A87" s="491" t="s">
        <v>99</v>
      </c>
      <c r="B87" s="492"/>
      <c r="C87" s="492"/>
      <c r="D87" s="493"/>
      <c r="E87" s="200" t="s">
        <v>346</v>
      </c>
      <c r="F87" s="576" t="s">
        <v>95</v>
      </c>
      <c r="G87" s="587"/>
      <c r="H87" s="303" t="s">
        <v>412</v>
      </c>
      <c r="I87" s="37"/>
      <c r="J87" s="63">
        <f>J88</f>
        <v>0</v>
      </c>
      <c r="K87" s="60">
        <f>K88</f>
        <v>0</v>
      </c>
      <c r="L87" s="248"/>
    </row>
    <row r="88" spans="1:12" ht="25.5" customHeight="1">
      <c r="A88" s="491" t="s">
        <v>327</v>
      </c>
      <c r="B88" s="492"/>
      <c r="C88" s="492"/>
      <c r="D88" s="493"/>
      <c r="E88" s="200" t="s">
        <v>346</v>
      </c>
      <c r="F88" s="576" t="s">
        <v>95</v>
      </c>
      <c r="G88" s="587"/>
      <c r="H88" s="303" t="s">
        <v>412</v>
      </c>
      <c r="I88" s="41">
        <v>400</v>
      </c>
      <c r="J88" s="301">
        <v>0</v>
      </c>
      <c r="K88" s="302">
        <v>0</v>
      </c>
      <c r="L88" s="248"/>
    </row>
    <row r="89" spans="1:12" ht="27" customHeight="1">
      <c r="A89" s="584" t="s">
        <v>426</v>
      </c>
      <c r="B89" s="585"/>
      <c r="C89" s="585"/>
      <c r="D89" s="586"/>
      <c r="E89" s="200" t="s">
        <v>346</v>
      </c>
      <c r="F89" s="582" t="s">
        <v>95</v>
      </c>
      <c r="G89" s="583"/>
      <c r="H89" s="34" t="s">
        <v>286</v>
      </c>
      <c r="I89" s="37"/>
      <c r="J89" s="63">
        <f aca="true" t="shared" si="6" ref="J89:K92">J90</f>
        <v>0</v>
      </c>
      <c r="K89" s="60">
        <f t="shared" si="6"/>
        <v>0</v>
      </c>
      <c r="L89" s="248"/>
    </row>
    <row r="90" spans="1:12" ht="49.5" customHeight="1">
      <c r="A90" s="491" t="s">
        <v>428</v>
      </c>
      <c r="B90" s="492"/>
      <c r="C90" s="492"/>
      <c r="D90" s="493"/>
      <c r="E90" s="200" t="s">
        <v>346</v>
      </c>
      <c r="F90" s="578" t="s">
        <v>95</v>
      </c>
      <c r="G90" s="577"/>
      <c r="H90" s="41">
        <v>9930000000</v>
      </c>
      <c r="I90" s="37"/>
      <c r="J90" s="63">
        <f t="shared" si="6"/>
        <v>0</v>
      </c>
      <c r="K90" s="60">
        <f t="shared" si="6"/>
        <v>0</v>
      </c>
      <c r="L90" s="248"/>
    </row>
    <row r="91" spans="1:12" ht="40.5" customHeight="1">
      <c r="A91" s="502" t="s">
        <v>323</v>
      </c>
      <c r="B91" s="503"/>
      <c r="C91" s="503"/>
      <c r="D91" s="504"/>
      <c r="E91" s="200" t="s">
        <v>346</v>
      </c>
      <c r="F91" s="578" t="s">
        <v>95</v>
      </c>
      <c r="G91" s="577"/>
      <c r="H91" s="37" t="s">
        <v>324</v>
      </c>
      <c r="I91" s="37"/>
      <c r="J91" s="63">
        <f t="shared" si="6"/>
        <v>0</v>
      </c>
      <c r="K91" s="60">
        <f t="shared" si="6"/>
        <v>0</v>
      </c>
      <c r="L91" s="248"/>
    </row>
    <row r="92" spans="1:12" ht="12.75" customHeight="1">
      <c r="A92" s="491" t="s">
        <v>99</v>
      </c>
      <c r="B92" s="492"/>
      <c r="C92" s="492"/>
      <c r="D92" s="493"/>
      <c r="E92" s="200" t="s">
        <v>346</v>
      </c>
      <c r="F92" s="578" t="s">
        <v>95</v>
      </c>
      <c r="G92" s="577"/>
      <c r="H92" s="37" t="s">
        <v>326</v>
      </c>
      <c r="I92" s="37"/>
      <c r="J92" s="63">
        <f t="shared" si="6"/>
        <v>0</v>
      </c>
      <c r="K92" s="60">
        <f t="shared" si="6"/>
        <v>0</v>
      </c>
      <c r="L92" s="248"/>
    </row>
    <row r="93" spans="1:12" ht="12.75" customHeight="1">
      <c r="A93" s="491" t="s">
        <v>327</v>
      </c>
      <c r="B93" s="492"/>
      <c r="C93" s="492"/>
      <c r="D93" s="493"/>
      <c r="E93" s="200" t="s">
        <v>346</v>
      </c>
      <c r="F93" s="578" t="s">
        <v>95</v>
      </c>
      <c r="G93" s="577"/>
      <c r="H93" s="37" t="s">
        <v>326</v>
      </c>
      <c r="I93" s="41">
        <v>200</v>
      </c>
      <c r="J93" s="63">
        <v>0</v>
      </c>
      <c r="K93" s="60">
        <v>0</v>
      </c>
      <c r="L93" s="248"/>
    </row>
    <row r="94" spans="1:12" ht="12.75" customHeight="1">
      <c r="A94" s="531" t="s">
        <v>432</v>
      </c>
      <c r="B94" s="532"/>
      <c r="C94" s="532"/>
      <c r="D94" s="533"/>
      <c r="E94" s="200" t="s">
        <v>346</v>
      </c>
      <c r="F94" s="582" t="s">
        <v>95</v>
      </c>
      <c r="G94" s="583"/>
      <c r="H94" s="243"/>
      <c r="I94" s="37"/>
      <c r="J94" s="63">
        <f>J95</f>
        <v>3472.3</v>
      </c>
      <c r="K94" s="60">
        <f>K95</f>
        <v>3696.2</v>
      </c>
      <c r="L94" s="248"/>
    </row>
    <row r="95" spans="1:12" ht="12.75" customHeight="1">
      <c r="A95" s="527" t="s">
        <v>321</v>
      </c>
      <c r="B95" s="528"/>
      <c r="C95" s="528"/>
      <c r="D95" s="529"/>
      <c r="E95" s="200" t="s">
        <v>346</v>
      </c>
      <c r="F95" s="578" t="s">
        <v>95</v>
      </c>
      <c r="G95" s="577"/>
      <c r="H95" s="236" t="s">
        <v>322</v>
      </c>
      <c r="I95" s="37"/>
      <c r="J95" s="64">
        <f aca="true" t="shared" si="7" ref="J95:K97">J96</f>
        <v>3472.3</v>
      </c>
      <c r="K95" s="62">
        <f t="shared" si="7"/>
        <v>3696.2</v>
      </c>
      <c r="L95" s="248"/>
    </row>
    <row r="96" spans="1:12" ht="38.25" customHeight="1">
      <c r="A96" s="527" t="s">
        <v>323</v>
      </c>
      <c r="B96" s="528"/>
      <c r="C96" s="528"/>
      <c r="D96" s="529"/>
      <c r="E96" s="200" t="s">
        <v>346</v>
      </c>
      <c r="F96" s="578" t="s">
        <v>95</v>
      </c>
      <c r="G96" s="577"/>
      <c r="H96" s="236" t="s">
        <v>324</v>
      </c>
      <c r="I96" s="37"/>
      <c r="J96" s="64">
        <f>J97</f>
        <v>3472.3</v>
      </c>
      <c r="K96" s="64">
        <f>K97</f>
        <v>3696.2</v>
      </c>
      <c r="L96" s="248"/>
    </row>
    <row r="97" spans="1:12" ht="38.25" customHeight="1">
      <c r="A97" s="527" t="s">
        <v>325</v>
      </c>
      <c r="B97" s="528"/>
      <c r="C97" s="528"/>
      <c r="D97" s="529"/>
      <c r="E97" s="200" t="s">
        <v>346</v>
      </c>
      <c r="F97" s="578" t="s">
        <v>95</v>
      </c>
      <c r="G97" s="577"/>
      <c r="H97" s="73" t="s">
        <v>326</v>
      </c>
      <c r="I97" s="73"/>
      <c r="J97" s="64">
        <f t="shared" si="7"/>
        <v>3472.3</v>
      </c>
      <c r="K97" s="62">
        <f t="shared" si="7"/>
        <v>3696.2</v>
      </c>
      <c r="L97" s="248"/>
    </row>
    <row r="98" spans="1:12" ht="28.5" customHeight="1">
      <c r="A98" s="525" t="s">
        <v>99</v>
      </c>
      <c r="B98" s="511"/>
      <c r="C98" s="511"/>
      <c r="D98" s="512"/>
      <c r="E98" s="263" t="s">
        <v>346</v>
      </c>
      <c r="F98" s="578" t="s">
        <v>95</v>
      </c>
      <c r="G98" s="577"/>
      <c r="H98" s="73" t="s">
        <v>326</v>
      </c>
      <c r="I98" s="73" t="s">
        <v>98</v>
      </c>
      <c r="J98" s="207">
        <v>3472.3</v>
      </c>
      <c r="K98" s="207">
        <v>3696.2</v>
      </c>
      <c r="L98" s="248"/>
    </row>
    <row r="99" spans="1:12" ht="24" customHeight="1">
      <c r="A99" s="507" t="s">
        <v>11</v>
      </c>
      <c r="B99" s="508"/>
      <c r="C99" s="508"/>
      <c r="D99" s="509"/>
      <c r="E99" s="263" t="s">
        <v>346</v>
      </c>
      <c r="F99" s="582" t="s">
        <v>83</v>
      </c>
      <c r="G99" s="583"/>
      <c r="H99" s="200"/>
      <c r="I99" s="200"/>
      <c r="J99" s="63">
        <f>J106+J110+J114</f>
        <v>4646.5</v>
      </c>
      <c r="K99" s="60">
        <f>K106+K110+K114</f>
        <v>4891.3</v>
      </c>
      <c r="L99" s="248"/>
    </row>
    <row r="100" spans="1:12" ht="15" customHeight="1" hidden="1">
      <c r="A100" s="497" t="s">
        <v>374</v>
      </c>
      <c r="B100" s="498"/>
      <c r="C100" s="498"/>
      <c r="D100" s="499"/>
      <c r="E100" s="200" t="s">
        <v>346</v>
      </c>
      <c r="F100" s="576" t="s">
        <v>355</v>
      </c>
      <c r="G100" s="577"/>
      <c r="H100" s="73" t="s">
        <v>286</v>
      </c>
      <c r="I100" s="73"/>
      <c r="J100" s="63">
        <f>J101</f>
        <v>0</v>
      </c>
      <c r="K100" s="232"/>
      <c r="L100" s="248"/>
    </row>
    <row r="101" spans="1:12" ht="15" customHeight="1" hidden="1">
      <c r="A101" s="491" t="s">
        <v>376</v>
      </c>
      <c r="B101" s="505"/>
      <c r="C101" s="505"/>
      <c r="D101" s="506"/>
      <c r="E101" s="200" t="s">
        <v>346</v>
      </c>
      <c r="F101" s="576" t="s">
        <v>355</v>
      </c>
      <c r="G101" s="577"/>
      <c r="H101" s="73" t="s">
        <v>322</v>
      </c>
      <c r="I101" s="73"/>
      <c r="J101" s="64">
        <f>J102</f>
        <v>0</v>
      </c>
      <c r="K101" s="232"/>
      <c r="L101" s="248"/>
    </row>
    <row r="102" spans="1:12" ht="28.5" customHeight="1" hidden="1">
      <c r="A102" s="491" t="s">
        <v>376</v>
      </c>
      <c r="B102" s="505"/>
      <c r="C102" s="505"/>
      <c r="D102" s="506"/>
      <c r="E102" s="200" t="s">
        <v>346</v>
      </c>
      <c r="F102" s="576" t="s">
        <v>355</v>
      </c>
      <c r="G102" s="577"/>
      <c r="H102" s="270" t="s">
        <v>375</v>
      </c>
      <c r="I102" s="73"/>
      <c r="J102" s="64">
        <v>0</v>
      </c>
      <c r="K102" s="232"/>
      <c r="L102" s="248"/>
    </row>
    <row r="103" spans="1:12" ht="30.75" customHeight="1" hidden="1">
      <c r="A103" s="497" t="s">
        <v>377</v>
      </c>
      <c r="B103" s="498"/>
      <c r="C103" s="498"/>
      <c r="D103" s="499"/>
      <c r="E103" s="200" t="s">
        <v>346</v>
      </c>
      <c r="F103" s="576" t="s">
        <v>84</v>
      </c>
      <c r="G103" s="587"/>
      <c r="H103" s="270" t="s">
        <v>379</v>
      </c>
      <c r="I103" s="73"/>
      <c r="J103" s="64">
        <f>J104</f>
        <v>1300</v>
      </c>
      <c r="K103" s="232"/>
      <c r="L103" s="248"/>
    </row>
    <row r="104" spans="1:12" ht="29.25" customHeight="1" hidden="1">
      <c r="A104" s="491" t="s">
        <v>325</v>
      </c>
      <c r="B104" s="492"/>
      <c r="C104" s="492"/>
      <c r="D104" s="493"/>
      <c r="E104" s="200" t="s">
        <v>346</v>
      </c>
      <c r="F104" s="576" t="s">
        <v>84</v>
      </c>
      <c r="G104" s="587"/>
      <c r="H104" s="270" t="s">
        <v>380</v>
      </c>
      <c r="I104" s="73"/>
      <c r="J104" s="64">
        <f>J105</f>
        <v>1300</v>
      </c>
      <c r="K104" s="232"/>
      <c r="L104" s="248"/>
    </row>
    <row r="105" spans="1:12" ht="24" customHeight="1" hidden="1">
      <c r="A105" s="491" t="s">
        <v>99</v>
      </c>
      <c r="B105" s="492"/>
      <c r="C105" s="492"/>
      <c r="D105" s="493"/>
      <c r="E105" s="200" t="s">
        <v>346</v>
      </c>
      <c r="F105" s="576" t="s">
        <v>84</v>
      </c>
      <c r="G105" s="587"/>
      <c r="H105" s="270" t="s">
        <v>380</v>
      </c>
      <c r="I105" s="73"/>
      <c r="J105" s="64">
        <f>J113</f>
        <v>1300</v>
      </c>
      <c r="K105" s="232"/>
      <c r="L105" s="248"/>
    </row>
    <row r="106" spans="1:12" ht="24" customHeight="1">
      <c r="A106" s="497" t="s">
        <v>374</v>
      </c>
      <c r="B106" s="498"/>
      <c r="C106" s="498"/>
      <c r="D106" s="499"/>
      <c r="E106" s="200" t="s">
        <v>346</v>
      </c>
      <c r="F106" s="582" t="s">
        <v>355</v>
      </c>
      <c r="G106" s="583"/>
      <c r="H106" s="200" t="s">
        <v>286</v>
      </c>
      <c r="I106" s="200"/>
      <c r="J106" s="63">
        <f>J107</f>
        <v>0</v>
      </c>
      <c r="K106" s="60">
        <f>K107</f>
        <v>0</v>
      </c>
      <c r="L106" s="248"/>
    </row>
    <row r="107" spans="1:12" ht="24" customHeight="1">
      <c r="A107" s="491" t="s">
        <v>325</v>
      </c>
      <c r="B107" s="492"/>
      <c r="C107" s="492"/>
      <c r="D107" s="493"/>
      <c r="E107" s="200" t="s">
        <v>346</v>
      </c>
      <c r="F107" s="576" t="s">
        <v>355</v>
      </c>
      <c r="G107" s="577"/>
      <c r="H107" s="73" t="s">
        <v>322</v>
      </c>
      <c r="I107" s="73"/>
      <c r="J107" s="64">
        <f>J108</f>
        <v>0</v>
      </c>
      <c r="K107" s="62">
        <f>K108</f>
        <v>0</v>
      </c>
      <c r="L107" s="248"/>
    </row>
    <row r="108" spans="1:12" ht="33" customHeight="1">
      <c r="A108" s="491" t="s">
        <v>376</v>
      </c>
      <c r="B108" s="505"/>
      <c r="C108" s="505"/>
      <c r="D108" s="506"/>
      <c r="E108" s="200" t="s">
        <v>346</v>
      </c>
      <c r="F108" s="576" t="s">
        <v>355</v>
      </c>
      <c r="G108" s="577"/>
      <c r="H108" s="270" t="s">
        <v>375</v>
      </c>
      <c r="I108" s="270"/>
      <c r="J108" s="64">
        <v>0</v>
      </c>
      <c r="K108" s="232">
        <v>0</v>
      </c>
      <c r="L108" s="248"/>
    </row>
    <row r="109" spans="1:12" ht="24" customHeight="1">
      <c r="A109" s="491" t="s">
        <v>99</v>
      </c>
      <c r="B109" s="492"/>
      <c r="C109" s="492"/>
      <c r="D109" s="493"/>
      <c r="E109" s="200" t="s">
        <v>346</v>
      </c>
      <c r="F109" s="576" t="s">
        <v>355</v>
      </c>
      <c r="G109" s="587"/>
      <c r="H109" s="303" t="s">
        <v>414</v>
      </c>
      <c r="I109" s="270" t="s">
        <v>98</v>
      </c>
      <c r="J109" s="64">
        <v>0</v>
      </c>
      <c r="K109" s="232">
        <v>0</v>
      </c>
      <c r="L109" s="248"/>
    </row>
    <row r="110" spans="1:12" ht="24" customHeight="1">
      <c r="A110" s="497" t="s">
        <v>377</v>
      </c>
      <c r="B110" s="498"/>
      <c r="C110" s="498"/>
      <c r="D110" s="499"/>
      <c r="E110" s="200" t="s">
        <v>346</v>
      </c>
      <c r="F110" s="582" t="s">
        <v>84</v>
      </c>
      <c r="G110" s="583"/>
      <c r="H110" s="200" t="s">
        <v>379</v>
      </c>
      <c r="I110" s="73"/>
      <c r="J110" s="63">
        <f aca="true" t="shared" si="8" ref="J110:K112">J111</f>
        <v>1300</v>
      </c>
      <c r="K110" s="60">
        <f t="shared" si="8"/>
        <v>1300</v>
      </c>
      <c r="L110" s="248"/>
    </row>
    <row r="111" spans="1:12" ht="24" customHeight="1">
      <c r="A111" s="491" t="s">
        <v>325</v>
      </c>
      <c r="B111" s="492"/>
      <c r="C111" s="492"/>
      <c r="D111" s="493"/>
      <c r="E111" s="200" t="s">
        <v>346</v>
      </c>
      <c r="F111" s="576" t="s">
        <v>84</v>
      </c>
      <c r="G111" s="587"/>
      <c r="H111" s="270" t="s">
        <v>380</v>
      </c>
      <c r="I111" s="73"/>
      <c r="J111" s="64">
        <f t="shared" si="8"/>
        <v>1300</v>
      </c>
      <c r="K111" s="62">
        <f t="shared" si="8"/>
        <v>1300</v>
      </c>
      <c r="L111" s="248"/>
    </row>
    <row r="112" spans="1:12" ht="24" customHeight="1">
      <c r="A112" s="491" t="s">
        <v>99</v>
      </c>
      <c r="B112" s="492"/>
      <c r="C112" s="492"/>
      <c r="D112" s="493"/>
      <c r="E112" s="200" t="s">
        <v>346</v>
      </c>
      <c r="F112" s="576" t="s">
        <v>84</v>
      </c>
      <c r="G112" s="587"/>
      <c r="H112" s="270" t="s">
        <v>380</v>
      </c>
      <c r="I112" s="73"/>
      <c r="J112" s="64">
        <f t="shared" si="8"/>
        <v>1300</v>
      </c>
      <c r="K112" s="62">
        <f t="shared" si="8"/>
        <v>1300</v>
      </c>
      <c r="L112" s="248"/>
    </row>
    <row r="113" spans="1:12" ht="12.75" customHeight="1">
      <c r="A113" s="491" t="s">
        <v>378</v>
      </c>
      <c r="B113" s="492"/>
      <c r="C113" s="492"/>
      <c r="D113" s="493"/>
      <c r="E113" s="200" t="s">
        <v>346</v>
      </c>
      <c r="F113" s="576" t="s">
        <v>84</v>
      </c>
      <c r="G113" s="587"/>
      <c r="H113" s="270" t="s">
        <v>380</v>
      </c>
      <c r="I113" s="270" t="s">
        <v>98</v>
      </c>
      <c r="J113" s="64">
        <v>1300</v>
      </c>
      <c r="K113" s="232">
        <v>1300</v>
      </c>
      <c r="L113" s="248"/>
    </row>
    <row r="114" spans="1:12" ht="29.25" customHeight="1">
      <c r="A114" s="497" t="s">
        <v>328</v>
      </c>
      <c r="B114" s="498"/>
      <c r="C114" s="498"/>
      <c r="D114" s="499"/>
      <c r="E114" s="200" t="s">
        <v>346</v>
      </c>
      <c r="F114" s="582" t="s">
        <v>85</v>
      </c>
      <c r="G114" s="583"/>
      <c r="H114" s="200" t="s">
        <v>329</v>
      </c>
      <c r="I114" s="270"/>
      <c r="J114" s="63">
        <f>J115+J118+J121+J126+J131+J136</f>
        <v>3346.5</v>
      </c>
      <c r="K114" s="60">
        <f>K115+K118+K121+K126+K131+K136</f>
        <v>3591.3</v>
      </c>
      <c r="L114" s="248"/>
    </row>
    <row r="115" spans="1:12" ht="12.75">
      <c r="A115" s="527" t="s">
        <v>325</v>
      </c>
      <c r="B115" s="528"/>
      <c r="C115" s="528"/>
      <c r="D115" s="529"/>
      <c r="E115" s="200" t="s">
        <v>346</v>
      </c>
      <c r="F115" s="576" t="s">
        <v>85</v>
      </c>
      <c r="G115" s="587"/>
      <c r="H115" s="270" t="s">
        <v>330</v>
      </c>
      <c r="I115" s="270"/>
      <c r="J115" s="64">
        <f>J116</f>
        <v>1936.8</v>
      </c>
      <c r="K115" s="62">
        <f>K116</f>
        <v>2458.9</v>
      </c>
      <c r="L115" s="248"/>
    </row>
    <row r="116" spans="1:12" ht="27" customHeight="1">
      <c r="A116" s="525" t="s">
        <v>99</v>
      </c>
      <c r="B116" s="511"/>
      <c r="C116" s="511"/>
      <c r="D116" s="512"/>
      <c r="E116" s="200" t="s">
        <v>346</v>
      </c>
      <c r="F116" s="578" t="s">
        <v>85</v>
      </c>
      <c r="G116" s="577"/>
      <c r="H116" s="73" t="s">
        <v>330</v>
      </c>
      <c r="I116" s="73"/>
      <c r="J116" s="64">
        <f>J117</f>
        <v>1936.8</v>
      </c>
      <c r="K116" s="62">
        <f>K117</f>
        <v>2458.9</v>
      </c>
      <c r="L116" s="248"/>
    </row>
    <row r="117" spans="1:12" ht="15.75" customHeight="1">
      <c r="A117" s="494" t="s">
        <v>37</v>
      </c>
      <c r="B117" s="511"/>
      <c r="C117" s="511"/>
      <c r="D117" s="512"/>
      <c r="E117" s="200" t="s">
        <v>346</v>
      </c>
      <c r="F117" s="578" t="s">
        <v>85</v>
      </c>
      <c r="G117" s="577"/>
      <c r="H117" s="73" t="s">
        <v>330</v>
      </c>
      <c r="I117" s="73" t="s">
        <v>98</v>
      </c>
      <c r="J117" s="64">
        <v>1936.8</v>
      </c>
      <c r="K117" s="257">
        <v>2458.9</v>
      </c>
      <c r="L117" s="248"/>
    </row>
    <row r="118" spans="1:12" ht="25.5" customHeight="1">
      <c r="A118" s="497" t="s">
        <v>481</v>
      </c>
      <c r="B118" s="498"/>
      <c r="C118" s="498"/>
      <c r="D118" s="499"/>
      <c r="E118" s="200" t="s">
        <v>346</v>
      </c>
      <c r="F118" s="578" t="s">
        <v>85</v>
      </c>
      <c r="G118" s="577"/>
      <c r="H118" s="37" t="s">
        <v>479</v>
      </c>
      <c r="I118" s="295"/>
      <c r="J118" s="64">
        <f>J119+J120</f>
        <v>1119.4</v>
      </c>
      <c r="K118" s="62">
        <f>K119+K120</f>
        <v>1119.4</v>
      </c>
      <c r="L118" s="248"/>
    </row>
    <row r="119" spans="1:12" ht="15.75" customHeight="1">
      <c r="A119" s="491" t="s">
        <v>99</v>
      </c>
      <c r="B119" s="492"/>
      <c r="C119" s="492"/>
      <c r="D119" s="493"/>
      <c r="E119" s="200" t="s">
        <v>346</v>
      </c>
      <c r="F119" s="578" t="s">
        <v>85</v>
      </c>
      <c r="G119" s="577"/>
      <c r="H119" s="37" t="s">
        <v>479</v>
      </c>
      <c r="I119" s="295"/>
      <c r="J119" s="64">
        <v>1063.4</v>
      </c>
      <c r="K119" s="257">
        <v>1063.4</v>
      </c>
      <c r="L119" s="248"/>
    </row>
    <row r="120" spans="1:12" ht="15.75" customHeight="1">
      <c r="A120" s="491" t="s">
        <v>37</v>
      </c>
      <c r="B120" s="492"/>
      <c r="C120" s="492"/>
      <c r="D120" s="493"/>
      <c r="E120" s="200" t="s">
        <v>346</v>
      </c>
      <c r="F120" s="578" t="s">
        <v>85</v>
      </c>
      <c r="G120" s="577"/>
      <c r="H120" s="37" t="s">
        <v>479</v>
      </c>
      <c r="I120" s="295" t="s">
        <v>98</v>
      </c>
      <c r="J120" s="207">
        <v>56</v>
      </c>
      <c r="K120" s="257">
        <v>56</v>
      </c>
      <c r="L120" s="248"/>
    </row>
    <row r="121" spans="1:12" ht="33.75" customHeight="1">
      <c r="A121" s="497" t="s">
        <v>464</v>
      </c>
      <c r="B121" s="498"/>
      <c r="C121" s="498"/>
      <c r="D121" s="499"/>
      <c r="E121" s="200" t="s">
        <v>346</v>
      </c>
      <c r="F121" s="578" t="s">
        <v>85</v>
      </c>
      <c r="G121" s="577"/>
      <c r="H121" s="200" t="s">
        <v>329</v>
      </c>
      <c r="I121" s="295"/>
      <c r="J121" s="343">
        <f aca="true" t="shared" si="9" ref="J121:K124">J122</f>
        <v>75.3</v>
      </c>
      <c r="K121" s="261">
        <f t="shared" si="9"/>
        <v>0</v>
      </c>
      <c r="L121" s="248"/>
    </row>
    <row r="122" spans="1:12" ht="30" customHeight="1">
      <c r="A122" s="497" t="s">
        <v>465</v>
      </c>
      <c r="B122" s="498"/>
      <c r="C122" s="498"/>
      <c r="D122" s="499"/>
      <c r="E122" s="200" t="s">
        <v>346</v>
      </c>
      <c r="F122" s="578" t="s">
        <v>85</v>
      </c>
      <c r="G122" s="577"/>
      <c r="H122" s="200" t="s">
        <v>329</v>
      </c>
      <c r="I122" s="295"/>
      <c r="J122" s="343">
        <f t="shared" si="9"/>
        <v>75.3</v>
      </c>
      <c r="K122" s="261">
        <f t="shared" si="9"/>
        <v>0</v>
      </c>
      <c r="L122" s="248"/>
    </row>
    <row r="123" spans="1:12" ht="54.75" customHeight="1">
      <c r="A123" s="497" t="s">
        <v>428</v>
      </c>
      <c r="B123" s="498"/>
      <c r="C123" s="498"/>
      <c r="D123" s="499"/>
      <c r="E123" s="200" t="s">
        <v>346</v>
      </c>
      <c r="F123" s="578" t="s">
        <v>85</v>
      </c>
      <c r="G123" s="577"/>
      <c r="H123" s="73" t="s">
        <v>330</v>
      </c>
      <c r="I123" s="295"/>
      <c r="J123" s="343">
        <f t="shared" si="9"/>
        <v>75.3</v>
      </c>
      <c r="K123" s="261">
        <f t="shared" si="9"/>
        <v>0</v>
      </c>
      <c r="L123" s="248"/>
    </row>
    <row r="124" spans="1:12" ht="15.75" customHeight="1">
      <c r="A124" s="491" t="s">
        <v>99</v>
      </c>
      <c r="B124" s="492"/>
      <c r="C124" s="492"/>
      <c r="D124" s="493"/>
      <c r="E124" s="270" t="s">
        <v>346</v>
      </c>
      <c r="F124" s="578" t="s">
        <v>85</v>
      </c>
      <c r="G124" s="577"/>
      <c r="H124" s="73" t="s">
        <v>330</v>
      </c>
      <c r="I124" s="295"/>
      <c r="J124" s="343">
        <f t="shared" si="9"/>
        <v>75.3</v>
      </c>
      <c r="K124" s="257">
        <f t="shared" si="9"/>
        <v>0</v>
      </c>
      <c r="L124" s="248"/>
    </row>
    <row r="125" spans="1:12" ht="15.75" customHeight="1">
      <c r="A125" s="491" t="s">
        <v>37</v>
      </c>
      <c r="B125" s="492"/>
      <c r="C125" s="492"/>
      <c r="D125" s="493"/>
      <c r="E125" s="270" t="s">
        <v>346</v>
      </c>
      <c r="F125" s="578" t="s">
        <v>85</v>
      </c>
      <c r="G125" s="577"/>
      <c r="H125" s="73" t="s">
        <v>330</v>
      </c>
      <c r="I125" s="79">
        <v>200</v>
      </c>
      <c r="J125" s="343">
        <v>75.3</v>
      </c>
      <c r="K125" s="257">
        <v>0</v>
      </c>
      <c r="L125" s="248"/>
    </row>
    <row r="126" spans="1:12" ht="36.75" customHeight="1">
      <c r="A126" s="497" t="s">
        <v>532</v>
      </c>
      <c r="B126" s="498"/>
      <c r="C126" s="498"/>
      <c r="D126" s="499"/>
      <c r="E126" s="200" t="s">
        <v>346</v>
      </c>
      <c r="F126" s="578" t="s">
        <v>85</v>
      </c>
      <c r="G126" s="577"/>
      <c r="H126" s="200" t="s">
        <v>329</v>
      </c>
      <c r="I126" s="295"/>
      <c r="J126" s="343">
        <f aca="true" t="shared" si="10" ref="J126:K129">J127</f>
        <v>35</v>
      </c>
      <c r="K126" s="261">
        <f t="shared" si="10"/>
        <v>13</v>
      </c>
      <c r="L126" s="248"/>
    </row>
    <row r="127" spans="1:12" ht="35.25" customHeight="1">
      <c r="A127" s="497" t="s">
        <v>533</v>
      </c>
      <c r="B127" s="498"/>
      <c r="C127" s="498"/>
      <c r="D127" s="499"/>
      <c r="E127" s="200" t="s">
        <v>346</v>
      </c>
      <c r="F127" s="578" t="s">
        <v>85</v>
      </c>
      <c r="G127" s="577"/>
      <c r="H127" s="200" t="s">
        <v>329</v>
      </c>
      <c r="I127" s="295"/>
      <c r="J127" s="343">
        <f t="shared" si="10"/>
        <v>35</v>
      </c>
      <c r="K127" s="261">
        <f t="shared" si="10"/>
        <v>13</v>
      </c>
      <c r="L127" s="248"/>
    </row>
    <row r="128" spans="1:12" ht="39.75" customHeight="1">
      <c r="A128" s="497" t="s">
        <v>428</v>
      </c>
      <c r="B128" s="498"/>
      <c r="C128" s="498"/>
      <c r="D128" s="499"/>
      <c r="E128" s="200" t="s">
        <v>346</v>
      </c>
      <c r="F128" s="578" t="s">
        <v>85</v>
      </c>
      <c r="G128" s="577"/>
      <c r="H128" s="73" t="s">
        <v>330</v>
      </c>
      <c r="I128" s="295"/>
      <c r="J128" s="343">
        <f t="shared" si="10"/>
        <v>35</v>
      </c>
      <c r="K128" s="261">
        <f t="shared" si="10"/>
        <v>13</v>
      </c>
      <c r="L128" s="248"/>
    </row>
    <row r="129" spans="1:12" ht="15.75" customHeight="1">
      <c r="A129" s="491" t="s">
        <v>99</v>
      </c>
      <c r="B129" s="492"/>
      <c r="C129" s="492"/>
      <c r="D129" s="493"/>
      <c r="E129" s="270" t="s">
        <v>346</v>
      </c>
      <c r="F129" s="578" t="s">
        <v>85</v>
      </c>
      <c r="G129" s="577"/>
      <c r="H129" s="73" t="s">
        <v>330</v>
      </c>
      <c r="I129" s="295"/>
      <c r="J129" s="343">
        <f t="shared" si="10"/>
        <v>35</v>
      </c>
      <c r="K129" s="257">
        <f t="shared" si="10"/>
        <v>13</v>
      </c>
      <c r="L129" s="248"/>
    </row>
    <row r="130" spans="1:12" ht="15.75" customHeight="1">
      <c r="A130" s="491" t="s">
        <v>37</v>
      </c>
      <c r="B130" s="492"/>
      <c r="C130" s="492"/>
      <c r="D130" s="493"/>
      <c r="E130" s="270" t="s">
        <v>346</v>
      </c>
      <c r="F130" s="578" t="s">
        <v>85</v>
      </c>
      <c r="G130" s="577"/>
      <c r="H130" s="73" t="s">
        <v>330</v>
      </c>
      <c r="I130" s="79">
        <v>200</v>
      </c>
      <c r="J130" s="343">
        <v>35</v>
      </c>
      <c r="K130" s="257">
        <v>13</v>
      </c>
      <c r="L130" s="248"/>
    </row>
    <row r="131" spans="1:12" ht="38.25" customHeight="1">
      <c r="A131" s="497" t="s">
        <v>534</v>
      </c>
      <c r="B131" s="498"/>
      <c r="C131" s="498"/>
      <c r="D131" s="499"/>
      <c r="E131" s="200" t="s">
        <v>346</v>
      </c>
      <c r="F131" s="578" t="s">
        <v>85</v>
      </c>
      <c r="G131" s="577"/>
      <c r="H131" s="200" t="s">
        <v>329</v>
      </c>
      <c r="I131" s="295"/>
      <c r="J131" s="343">
        <f aca="true" t="shared" si="11" ref="J131:K134">J132</f>
        <v>30</v>
      </c>
      <c r="K131" s="261">
        <f t="shared" si="11"/>
        <v>0</v>
      </c>
      <c r="L131" s="248"/>
    </row>
    <row r="132" spans="1:12" ht="42.75" customHeight="1">
      <c r="A132" s="497" t="s">
        <v>535</v>
      </c>
      <c r="B132" s="498"/>
      <c r="C132" s="498"/>
      <c r="D132" s="499"/>
      <c r="E132" s="200" t="s">
        <v>346</v>
      </c>
      <c r="F132" s="578" t="s">
        <v>85</v>
      </c>
      <c r="G132" s="577"/>
      <c r="H132" s="200" t="s">
        <v>329</v>
      </c>
      <c r="I132" s="295"/>
      <c r="J132" s="343">
        <f t="shared" si="11"/>
        <v>30</v>
      </c>
      <c r="K132" s="261">
        <f t="shared" si="11"/>
        <v>0</v>
      </c>
      <c r="L132" s="248"/>
    </row>
    <row r="133" spans="1:12" ht="51.75" customHeight="1">
      <c r="A133" s="497" t="s">
        <v>428</v>
      </c>
      <c r="B133" s="498"/>
      <c r="C133" s="498"/>
      <c r="D133" s="499"/>
      <c r="E133" s="200" t="s">
        <v>346</v>
      </c>
      <c r="F133" s="578" t="s">
        <v>85</v>
      </c>
      <c r="G133" s="577"/>
      <c r="H133" s="73" t="s">
        <v>330</v>
      </c>
      <c r="I133" s="295"/>
      <c r="J133" s="343">
        <f t="shared" si="11"/>
        <v>30</v>
      </c>
      <c r="K133" s="261">
        <f t="shared" si="11"/>
        <v>0</v>
      </c>
      <c r="L133" s="248"/>
    </row>
    <row r="134" spans="1:12" ht="15.75" customHeight="1">
      <c r="A134" s="491" t="s">
        <v>99</v>
      </c>
      <c r="B134" s="492"/>
      <c r="C134" s="492"/>
      <c r="D134" s="493"/>
      <c r="E134" s="270" t="s">
        <v>346</v>
      </c>
      <c r="F134" s="578" t="s">
        <v>85</v>
      </c>
      <c r="G134" s="577"/>
      <c r="H134" s="73" t="s">
        <v>330</v>
      </c>
      <c r="I134" s="295"/>
      <c r="J134" s="343">
        <f t="shared" si="11"/>
        <v>30</v>
      </c>
      <c r="K134" s="257">
        <f t="shared" si="11"/>
        <v>0</v>
      </c>
      <c r="L134" s="248"/>
    </row>
    <row r="135" spans="1:12" ht="15.75" customHeight="1">
      <c r="A135" s="491" t="s">
        <v>37</v>
      </c>
      <c r="B135" s="492"/>
      <c r="C135" s="492"/>
      <c r="D135" s="493"/>
      <c r="E135" s="270" t="s">
        <v>346</v>
      </c>
      <c r="F135" s="578" t="s">
        <v>85</v>
      </c>
      <c r="G135" s="577"/>
      <c r="H135" s="73" t="s">
        <v>330</v>
      </c>
      <c r="I135" s="79">
        <v>200</v>
      </c>
      <c r="J135" s="344">
        <v>30</v>
      </c>
      <c r="K135" s="222">
        <v>0</v>
      </c>
      <c r="L135" s="248"/>
    </row>
    <row r="136" spans="1:12" ht="50.25" customHeight="1">
      <c r="A136" s="497" t="s">
        <v>530</v>
      </c>
      <c r="B136" s="498"/>
      <c r="C136" s="498"/>
      <c r="D136" s="499"/>
      <c r="E136" s="200" t="s">
        <v>346</v>
      </c>
      <c r="F136" s="578" t="s">
        <v>85</v>
      </c>
      <c r="G136" s="577"/>
      <c r="H136" s="200" t="s">
        <v>329</v>
      </c>
      <c r="I136" s="295"/>
      <c r="J136" s="343">
        <f aca="true" t="shared" si="12" ref="J136:K139">J137</f>
        <v>150</v>
      </c>
      <c r="K136" s="261">
        <f t="shared" si="12"/>
        <v>0</v>
      </c>
      <c r="L136" s="248"/>
    </row>
    <row r="137" spans="1:12" ht="41.25" customHeight="1">
      <c r="A137" s="497" t="s">
        <v>531</v>
      </c>
      <c r="B137" s="498"/>
      <c r="C137" s="498"/>
      <c r="D137" s="499"/>
      <c r="E137" s="200" t="s">
        <v>346</v>
      </c>
      <c r="F137" s="578" t="s">
        <v>85</v>
      </c>
      <c r="G137" s="577"/>
      <c r="H137" s="200" t="s">
        <v>329</v>
      </c>
      <c r="I137" s="295"/>
      <c r="J137" s="343">
        <f t="shared" si="12"/>
        <v>150</v>
      </c>
      <c r="K137" s="261">
        <f t="shared" si="12"/>
        <v>0</v>
      </c>
      <c r="L137" s="248"/>
    </row>
    <row r="138" spans="1:12" ht="54.75" customHeight="1">
      <c r="A138" s="497" t="s">
        <v>428</v>
      </c>
      <c r="B138" s="498"/>
      <c r="C138" s="498"/>
      <c r="D138" s="499"/>
      <c r="E138" s="200" t="s">
        <v>346</v>
      </c>
      <c r="F138" s="578" t="s">
        <v>85</v>
      </c>
      <c r="G138" s="577"/>
      <c r="H138" s="73" t="s">
        <v>330</v>
      </c>
      <c r="I138" s="295"/>
      <c r="J138" s="343">
        <f t="shared" si="12"/>
        <v>150</v>
      </c>
      <c r="K138" s="261">
        <f t="shared" si="12"/>
        <v>0</v>
      </c>
      <c r="L138" s="248"/>
    </row>
    <row r="139" spans="1:12" ht="15.75" customHeight="1">
      <c r="A139" s="491" t="s">
        <v>99</v>
      </c>
      <c r="B139" s="492"/>
      <c r="C139" s="492"/>
      <c r="D139" s="493"/>
      <c r="E139" s="270" t="s">
        <v>346</v>
      </c>
      <c r="F139" s="578" t="s">
        <v>85</v>
      </c>
      <c r="G139" s="577"/>
      <c r="H139" s="73" t="s">
        <v>330</v>
      </c>
      <c r="I139" s="295"/>
      <c r="J139" s="343">
        <f t="shared" si="12"/>
        <v>150</v>
      </c>
      <c r="K139" s="257">
        <f t="shared" si="12"/>
        <v>0</v>
      </c>
      <c r="L139" s="248"/>
    </row>
    <row r="140" spans="1:12" ht="15.75" customHeight="1">
      <c r="A140" s="491" t="s">
        <v>37</v>
      </c>
      <c r="B140" s="492"/>
      <c r="C140" s="492"/>
      <c r="D140" s="493"/>
      <c r="E140" s="270" t="s">
        <v>346</v>
      </c>
      <c r="F140" s="578" t="s">
        <v>85</v>
      </c>
      <c r="G140" s="577"/>
      <c r="H140" s="73" t="s">
        <v>330</v>
      </c>
      <c r="I140" s="79">
        <v>200</v>
      </c>
      <c r="J140" s="343">
        <v>150</v>
      </c>
      <c r="K140" s="257">
        <v>0</v>
      </c>
      <c r="L140" s="248"/>
    </row>
    <row r="141" spans="1:12" ht="18.75" customHeight="1">
      <c r="A141" s="18" t="s">
        <v>62</v>
      </c>
      <c r="B141" s="18"/>
      <c r="C141" s="18"/>
      <c r="D141" s="18"/>
      <c r="E141" s="264"/>
      <c r="F141" s="625" t="s">
        <v>87</v>
      </c>
      <c r="G141" s="626"/>
      <c r="H141" s="200"/>
      <c r="I141" s="57"/>
      <c r="J141" s="63">
        <f aca="true" t="shared" si="13" ref="J141:K144">J142</f>
        <v>2226</v>
      </c>
      <c r="K141" s="232">
        <f t="shared" si="13"/>
        <v>2206.1</v>
      </c>
      <c r="L141" s="248"/>
    </row>
    <row r="142" spans="1:12" ht="21" customHeight="1">
      <c r="A142" s="458" t="s">
        <v>381</v>
      </c>
      <c r="B142" s="459"/>
      <c r="C142" s="459"/>
      <c r="D142" s="460"/>
      <c r="E142" s="200" t="s">
        <v>346</v>
      </c>
      <c r="F142" s="595" t="s">
        <v>88</v>
      </c>
      <c r="G142" s="596"/>
      <c r="H142" s="73" t="s">
        <v>286</v>
      </c>
      <c r="I142" s="44"/>
      <c r="J142" s="64">
        <f t="shared" si="13"/>
        <v>2226</v>
      </c>
      <c r="K142" s="232">
        <f t="shared" si="13"/>
        <v>2206.1</v>
      </c>
      <c r="L142" s="248"/>
    </row>
    <row r="143" spans="1:12" ht="12.75">
      <c r="A143" s="519" t="s">
        <v>332</v>
      </c>
      <c r="B143" s="520"/>
      <c r="C143" s="520"/>
      <c r="D143" s="521"/>
      <c r="E143" s="200" t="s">
        <v>346</v>
      </c>
      <c r="F143" s="578" t="s">
        <v>88</v>
      </c>
      <c r="G143" s="577"/>
      <c r="H143" s="238" t="s">
        <v>322</v>
      </c>
      <c r="I143" s="201"/>
      <c r="J143" s="239">
        <f t="shared" si="13"/>
        <v>2226</v>
      </c>
      <c r="K143" s="232">
        <f t="shared" si="13"/>
        <v>2206.1</v>
      </c>
      <c r="L143" s="248"/>
    </row>
    <row r="144" spans="1:12" ht="14.25" customHeight="1">
      <c r="A144" s="494" t="s">
        <v>97</v>
      </c>
      <c r="B144" s="495"/>
      <c r="C144" s="495"/>
      <c r="D144" s="496"/>
      <c r="E144" s="264" t="s">
        <v>346</v>
      </c>
      <c r="F144" s="612" t="s">
        <v>88</v>
      </c>
      <c r="G144" s="613"/>
      <c r="H144" s="229">
        <v>9930500000</v>
      </c>
      <c r="I144" s="230"/>
      <c r="J144" s="240">
        <f t="shared" si="13"/>
        <v>2226</v>
      </c>
      <c r="K144" s="232">
        <f t="shared" si="13"/>
        <v>2206.1</v>
      </c>
      <c r="L144" s="248"/>
    </row>
    <row r="145" spans="1:12" ht="12" customHeight="1">
      <c r="A145" s="510" t="s">
        <v>3</v>
      </c>
      <c r="B145" s="505"/>
      <c r="C145" s="505"/>
      <c r="D145" s="506"/>
      <c r="E145" s="200" t="s">
        <v>346</v>
      </c>
      <c r="F145" s="612" t="s">
        <v>88</v>
      </c>
      <c r="G145" s="613"/>
      <c r="H145" s="229">
        <v>9930540590</v>
      </c>
      <c r="I145" s="230"/>
      <c r="J145" s="240">
        <f>J146+J147</f>
        <v>2226</v>
      </c>
      <c r="K145" s="240">
        <f>K146+K147</f>
        <v>2206.1</v>
      </c>
      <c r="L145" s="248"/>
    </row>
    <row r="146" spans="1:12" ht="15.75" customHeight="1">
      <c r="A146" s="494" t="s">
        <v>99</v>
      </c>
      <c r="B146" s="495"/>
      <c r="C146" s="495"/>
      <c r="D146" s="496"/>
      <c r="E146" s="264" t="s">
        <v>346</v>
      </c>
      <c r="F146" s="595" t="s">
        <v>88</v>
      </c>
      <c r="G146" s="596"/>
      <c r="H146" s="229">
        <v>9930540590</v>
      </c>
      <c r="I146" s="79">
        <v>100</v>
      </c>
      <c r="J146" s="207">
        <v>1982</v>
      </c>
      <c r="K146" s="261">
        <v>1982.1</v>
      </c>
      <c r="L146" s="248"/>
    </row>
    <row r="147" spans="1:12" ht="18" customHeight="1">
      <c r="A147" s="510" t="s">
        <v>3</v>
      </c>
      <c r="B147" s="505"/>
      <c r="C147" s="505"/>
      <c r="D147" s="506"/>
      <c r="E147" s="200" t="s">
        <v>346</v>
      </c>
      <c r="F147" s="595" t="s">
        <v>88</v>
      </c>
      <c r="G147" s="596"/>
      <c r="H147" s="229">
        <v>9930540590</v>
      </c>
      <c r="I147" s="79">
        <v>200</v>
      </c>
      <c r="J147" s="207">
        <v>244</v>
      </c>
      <c r="K147" s="261">
        <v>224</v>
      </c>
      <c r="L147" s="248"/>
    </row>
    <row r="148" spans="1:12" ht="16.5" customHeight="1">
      <c r="A148" s="525" t="s">
        <v>99</v>
      </c>
      <c r="B148" s="511"/>
      <c r="C148" s="511"/>
      <c r="D148" s="512"/>
      <c r="E148" s="264"/>
      <c r="F148" s="582" t="s">
        <v>358</v>
      </c>
      <c r="G148" s="583"/>
      <c r="H148" s="275">
        <v>9910200000</v>
      </c>
      <c r="I148" s="202"/>
      <c r="J148" s="63">
        <f>J154</f>
        <v>136.4</v>
      </c>
      <c r="K148" s="249">
        <f>K154</f>
        <v>136.4</v>
      </c>
      <c r="L148" s="248"/>
    </row>
    <row r="149" spans="1:12" ht="12.75" customHeight="1" hidden="1">
      <c r="A149" s="507" t="s">
        <v>382</v>
      </c>
      <c r="B149" s="508"/>
      <c r="C149" s="508"/>
      <c r="D149" s="509"/>
      <c r="E149" s="200" t="s">
        <v>346</v>
      </c>
      <c r="F149" s="576" t="s">
        <v>358</v>
      </c>
      <c r="G149" s="577"/>
      <c r="H149" s="270" t="s">
        <v>383</v>
      </c>
      <c r="I149" s="79">
        <v>300</v>
      </c>
      <c r="J149" s="64">
        <v>236.7</v>
      </c>
      <c r="K149" s="232"/>
      <c r="L149" s="248"/>
    </row>
    <row r="150" spans="1:12" ht="12.75" customHeight="1" hidden="1">
      <c r="A150" s="526" t="s">
        <v>357</v>
      </c>
      <c r="B150" s="520"/>
      <c r="C150" s="520"/>
      <c r="D150" s="521"/>
      <c r="E150" s="264" t="s">
        <v>346</v>
      </c>
      <c r="F150" s="582" t="s">
        <v>361</v>
      </c>
      <c r="G150" s="583"/>
      <c r="H150" s="200"/>
      <c r="I150" s="57"/>
      <c r="J150" s="63" t="e">
        <f>J151</f>
        <v>#REF!</v>
      </c>
      <c r="K150" s="232"/>
      <c r="L150" s="248"/>
    </row>
    <row r="151" spans="1:12" ht="12.75" customHeight="1" hidden="1">
      <c r="A151" s="654" t="s">
        <v>385</v>
      </c>
      <c r="B151" s="655"/>
      <c r="C151" s="655"/>
      <c r="D151" s="656"/>
      <c r="E151" s="200" t="s">
        <v>346</v>
      </c>
      <c r="F151" s="576" t="s">
        <v>361</v>
      </c>
      <c r="G151" s="577"/>
      <c r="H151" s="270" t="s">
        <v>394</v>
      </c>
      <c r="I151" s="79"/>
      <c r="J151" s="64" t="e">
        <f>J152</f>
        <v>#REF!</v>
      </c>
      <c r="K151" s="232"/>
      <c r="L151" s="248"/>
    </row>
    <row r="152" spans="1:12" ht="12.75" customHeight="1" hidden="1">
      <c r="A152" s="491" t="s">
        <v>387</v>
      </c>
      <c r="B152" s="505"/>
      <c r="C152" s="505"/>
      <c r="D152" s="506"/>
      <c r="E152" s="200" t="s">
        <v>346</v>
      </c>
      <c r="F152" s="576" t="s">
        <v>361</v>
      </c>
      <c r="G152" s="577"/>
      <c r="H152" s="270" t="s">
        <v>388</v>
      </c>
      <c r="I152" s="79"/>
      <c r="J152" s="64" t="e">
        <f>J153</f>
        <v>#REF!</v>
      </c>
      <c r="K152" s="232"/>
      <c r="L152" s="248"/>
    </row>
    <row r="153" spans="1:12" ht="12.75" customHeight="1" hidden="1">
      <c r="A153" s="519" t="s">
        <v>332</v>
      </c>
      <c r="B153" s="520"/>
      <c r="C153" s="520"/>
      <c r="D153" s="521"/>
      <c r="E153" s="200" t="s">
        <v>346</v>
      </c>
      <c r="F153" s="576" t="s">
        <v>361</v>
      </c>
      <c r="G153" s="577"/>
      <c r="H153" s="270" t="s">
        <v>388</v>
      </c>
      <c r="I153" s="79"/>
      <c r="J153" s="64" t="e">
        <f>#REF!</f>
        <v>#REF!</v>
      </c>
      <c r="K153" s="232"/>
      <c r="L153" s="248"/>
    </row>
    <row r="154" spans="1:12" ht="12.75" customHeight="1">
      <c r="A154" s="494" t="s">
        <v>99</v>
      </c>
      <c r="B154" s="495"/>
      <c r="C154" s="495"/>
      <c r="D154" s="496"/>
      <c r="E154" s="200" t="s">
        <v>346</v>
      </c>
      <c r="F154" s="576" t="s">
        <v>358</v>
      </c>
      <c r="G154" s="587"/>
      <c r="H154" s="270" t="s">
        <v>383</v>
      </c>
      <c r="I154" s="79">
        <v>300</v>
      </c>
      <c r="J154" s="64">
        <v>136.4</v>
      </c>
      <c r="K154" s="232">
        <v>136.4</v>
      </c>
      <c r="L154" s="248"/>
    </row>
    <row r="155" spans="1:12" ht="12.75" customHeight="1">
      <c r="A155" s="526" t="s">
        <v>357</v>
      </c>
      <c r="B155" s="520"/>
      <c r="C155" s="520"/>
      <c r="D155" s="521"/>
      <c r="E155" s="200" t="s">
        <v>346</v>
      </c>
      <c r="F155" s="576" t="s">
        <v>361</v>
      </c>
      <c r="G155" s="587"/>
      <c r="H155" s="270"/>
      <c r="I155" s="79"/>
      <c r="J155" s="63">
        <f>J156+J160</f>
        <v>150</v>
      </c>
      <c r="K155" s="249">
        <f>K161+K156</f>
        <v>75</v>
      </c>
      <c r="L155" s="248"/>
    </row>
    <row r="156" spans="1:12" ht="23.25" customHeight="1">
      <c r="A156" s="507" t="s">
        <v>385</v>
      </c>
      <c r="B156" s="508"/>
      <c r="C156" s="508"/>
      <c r="D156" s="509"/>
      <c r="E156" s="200" t="s">
        <v>346</v>
      </c>
      <c r="F156" s="576" t="s">
        <v>361</v>
      </c>
      <c r="G156" s="587"/>
      <c r="H156" s="73" t="s">
        <v>286</v>
      </c>
      <c r="I156" s="79"/>
      <c r="J156" s="63">
        <f aca="true" t="shared" si="14" ref="J156:K158">J157</f>
        <v>0</v>
      </c>
      <c r="K156" s="249">
        <f t="shared" si="14"/>
        <v>0</v>
      </c>
      <c r="L156" s="248"/>
    </row>
    <row r="157" spans="1:12" ht="38.25" customHeight="1">
      <c r="A157" s="497" t="s">
        <v>427</v>
      </c>
      <c r="B157" s="498"/>
      <c r="C157" s="498"/>
      <c r="D157" s="499"/>
      <c r="E157" s="200" t="s">
        <v>346</v>
      </c>
      <c r="F157" s="576" t="s">
        <v>361</v>
      </c>
      <c r="G157" s="587"/>
      <c r="H157" s="270" t="s">
        <v>322</v>
      </c>
      <c r="I157" s="79"/>
      <c r="J157" s="63">
        <f t="shared" si="14"/>
        <v>0</v>
      </c>
      <c r="K157" s="249">
        <f t="shared" si="14"/>
        <v>0</v>
      </c>
      <c r="L157" s="248"/>
    </row>
    <row r="158" spans="1:12" ht="49.5" customHeight="1">
      <c r="A158" s="584" t="s">
        <v>429</v>
      </c>
      <c r="B158" s="585"/>
      <c r="C158" s="585"/>
      <c r="D158" s="586"/>
      <c r="E158" s="200" t="s">
        <v>346</v>
      </c>
      <c r="F158" s="576" t="s">
        <v>361</v>
      </c>
      <c r="G158" s="587"/>
      <c r="H158" s="79">
        <v>9930700000</v>
      </c>
      <c r="I158" s="79"/>
      <c r="J158" s="63">
        <f t="shared" si="14"/>
        <v>0</v>
      </c>
      <c r="K158" s="249">
        <f t="shared" si="14"/>
        <v>0</v>
      </c>
      <c r="L158" s="248"/>
    </row>
    <row r="159" spans="1:12" ht="27.75" customHeight="1">
      <c r="A159" s="497" t="s">
        <v>428</v>
      </c>
      <c r="B159" s="498"/>
      <c r="C159" s="498"/>
      <c r="D159" s="499"/>
      <c r="E159" s="200" t="s">
        <v>346</v>
      </c>
      <c r="F159" s="576" t="s">
        <v>361</v>
      </c>
      <c r="G159" s="587"/>
      <c r="H159" s="79">
        <v>9930749999</v>
      </c>
      <c r="I159" s="79"/>
      <c r="J159" s="63">
        <v>0</v>
      </c>
      <c r="K159" s="249">
        <v>0</v>
      </c>
      <c r="L159" s="248"/>
    </row>
    <row r="160" spans="1:12" ht="12.75" customHeight="1">
      <c r="A160" s="491" t="s">
        <v>99</v>
      </c>
      <c r="B160" s="492"/>
      <c r="C160" s="492"/>
      <c r="D160" s="493"/>
      <c r="E160" s="200" t="s">
        <v>346</v>
      </c>
      <c r="F160" s="576" t="s">
        <v>361</v>
      </c>
      <c r="G160" s="587"/>
      <c r="H160" s="73" t="s">
        <v>286</v>
      </c>
      <c r="I160" s="79"/>
      <c r="J160" s="63">
        <f>J161</f>
        <v>150</v>
      </c>
      <c r="K160" s="249">
        <f>K161</f>
        <v>75</v>
      </c>
      <c r="L160" s="248"/>
    </row>
    <row r="161" spans="1:12" ht="25.5" customHeight="1">
      <c r="A161" s="507" t="s">
        <v>432</v>
      </c>
      <c r="B161" s="508"/>
      <c r="C161" s="508"/>
      <c r="D161" s="509"/>
      <c r="E161" s="270" t="s">
        <v>346</v>
      </c>
      <c r="F161" s="576" t="s">
        <v>361</v>
      </c>
      <c r="G161" s="577"/>
      <c r="H161" s="270" t="s">
        <v>322</v>
      </c>
      <c r="I161" s="44"/>
      <c r="J161" s="64">
        <f aca="true" t="shared" si="15" ref="J161:K163">J162</f>
        <v>150</v>
      </c>
      <c r="K161" s="232">
        <f t="shared" si="15"/>
        <v>75</v>
      </c>
      <c r="L161" s="248"/>
    </row>
    <row r="162" spans="1:12" ht="27.75" customHeight="1">
      <c r="A162" s="491" t="s">
        <v>325</v>
      </c>
      <c r="B162" s="492"/>
      <c r="C162" s="492"/>
      <c r="D162" s="493"/>
      <c r="E162" s="270" t="s">
        <v>346</v>
      </c>
      <c r="F162" s="576" t="s">
        <v>361</v>
      </c>
      <c r="G162" s="577"/>
      <c r="H162" s="79">
        <v>9930700000</v>
      </c>
      <c r="I162" s="59"/>
      <c r="J162" s="286">
        <f t="shared" si="15"/>
        <v>150</v>
      </c>
      <c r="K162" s="232">
        <f t="shared" si="15"/>
        <v>75</v>
      </c>
      <c r="L162" s="248"/>
    </row>
    <row r="163" spans="1:12" ht="25.5" customHeight="1">
      <c r="A163" s="674" t="s">
        <v>332</v>
      </c>
      <c r="B163" s="675"/>
      <c r="C163" s="675"/>
      <c r="D163" s="676"/>
      <c r="E163" s="270" t="s">
        <v>346</v>
      </c>
      <c r="F163" s="576" t="s">
        <v>361</v>
      </c>
      <c r="G163" s="577"/>
      <c r="H163" s="79">
        <v>9930749999</v>
      </c>
      <c r="I163" s="44"/>
      <c r="J163" s="64">
        <f t="shared" si="15"/>
        <v>150</v>
      </c>
      <c r="K163" s="232">
        <f t="shared" si="15"/>
        <v>75</v>
      </c>
      <c r="L163" s="248"/>
    </row>
    <row r="164" spans="1:12" ht="14.25" customHeight="1">
      <c r="A164" s="674" t="s">
        <v>99</v>
      </c>
      <c r="B164" s="675"/>
      <c r="C164" s="675"/>
      <c r="D164" s="676"/>
      <c r="E164" s="270" t="s">
        <v>346</v>
      </c>
      <c r="F164" s="576" t="s">
        <v>361</v>
      </c>
      <c r="G164" s="577"/>
      <c r="H164" s="79">
        <v>9930749999</v>
      </c>
      <c r="I164" s="79">
        <v>200</v>
      </c>
      <c r="J164" s="64">
        <v>150</v>
      </c>
      <c r="K164" s="232">
        <v>75</v>
      </c>
      <c r="L164" s="248"/>
    </row>
    <row r="165" spans="1:12" ht="24.75" customHeight="1">
      <c r="A165" s="452" t="s">
        <v>387</v>
      </c>
      <c r="B165" s="447"/>
      <c r="C165" s="447"/>
      <c r="D165" s="448"/>
      <c r="E165" s="200" t="s">
        <v>395</v>
      </c>
      <c r="F165" s="600"/>
      <c r="G165" s="601"/>
      <c r="H165" s="57"/>
      <c r="I165" s="57"/>
      <c r="J165" s="63">
        <f>J166</f>
        <v>1971.1000000000001</v>
      </c>
      <c r="K165" s="249">
        <f>K166</f>
        <v>1970.7</v>
      </c>
      <c r="L165" s="248"/>
    </row>
    <row r="166" spans="1:12" ht="27.75" customHeight="1">
      <c r="A166" s="657" t="s">
        <v>36</v>
      </c>
      <c r="B166" s="658"/>
      <c r="C166" s="658"/>
      <c r="D166" s="659"/>
      <c r="E166" s="263" t="s">
        <v>395</v>
      </c>
      <c r="F166" s="600" t="s">
        <v>73</v>
      </c>
      <c r="G166" s="601"/>
      <c r="H166" s="44"/>
      <c r="I166" s="44"/>
      <c r="J166" s="63">
        <f>J168+J175+K181</f>
        <v>1971.1000000000001</v>
      </c>
      <c r="K166" s="60">
        <f>K168+K175+K181</f>
        <v>1970.7</v>
      </c>
      <c r="L166" s="248"/>
    </row>
    <row r="167" spans="1:12" ht="28.5" customHeight="1">
      <c r="A167" s="649" t="s">
        <v>61</v>
      </c>
      <c r="B167" s="650"/>
      <c r="C167" s="650"/>
      <c r="D167" s="651"/>
      <c r="E167" s="200" t="s">
        <v>395</v>
      </c>
      <c r="F167" s="578" t="s">
        <v>73</v>
      </c>
      <c r="G167" s="577"/>
      <c r="H167" s="73" t="s">
        <v>286</v>
      </c>
      <c r="I167" s="44"/>
      <c r="J167" s="64">
        <f>J168+J175+J181</f>
        <v>1971.1000000000001</v>
      </c>
      <c r="K167" s="62">
        <f>K168+K175+K181</f>
        <v>1970.7</v>
      </c>
      <c r="L167" s="248"/>
    </row>
    <row r="168" spans="1:12" ht="30.75" customHeight="1">
      <c r="A168" s="32" t="s">
        <v>285</v>
      </c>
      <c r="B168" s="203"/>
      <c r="C168" s="203"/>
      <c r="D168" s="204"/>
      <c r="E168" s="200" t="s">
        <v>395</v>
      </c>
      <c r="F168" s="578" t="s">
        <v>73</v>
      </c>
      <c r="G168" s="577"/>
      <c r="H168" s="73" t="s">
        <v>288</v>
      </c>
      <c r="I168" s="44"/>
      <c r="J168" s="64">
        <f>J169</f>
        <v>1807.2</v>
      </c>
      <c r="K168" s="62">
        <f>K169</f>
        <v>1807.2</v>
      </c>
      <c r="L168" s="248"/>
    </row>
    <row r="169" spans="1:12" ht="24.75" customHeight="1">
      <c r="A169" s="371" t="s">
        <v>287</v>
      </c>
      <c r="B169" s="372"/>
      <c r="C169" s="372"/>
      <c r="D169" s="373"/>
      <c r="E169" s="263" t="s">
        <v>395</v>
      </c>
      <c r="F169" s="595" t="s">
        <v>73</v>
      </c>
      <c r="G169" s="596"/>
      <c r="H169" s="79">
        <v>9910400000</v>
      </c>
      <c r="I169" s="44"/>
      <c r="J169" s="64">
        <f>J170+J172</f>
        <v>1807.2</v>
      </c>
      <c r="K169" s="62">
        <f>K170+K172</f>
        <v>1807.2</v>
      </c>
      <c r="L169" s="248"/>
    </row>
    <row r="170" spans="1:12" ht="29.25" customHeight="1">
      <c r="A170" s="525" t="s">
        <v>300</v>
      </c>
      <c r="B170" s="511"/>
      <c r="C170" s="511"/>
      <c r="D170" s="512"/>
      <c r="E170" s="200" t="s">
        <v>395</v>
      </c>
      <c r="F170" s="595" t="s">
        <v>73</v>
      </c>
      <c r="G170" s="596"/>
      <c r="H170" s="79">
        <v>9910440110</v>
      </c>
      <c r="I170" s="44"/>
      <c r="J170" s="64">
        <f>J171</f>
        <v>1807.2</v>
      </c>
      <c r="K170" s="62">
        <f>K171</f>
        <v>1807.2</v>
      </c>
      <c r="L170" s="248"/>
    </row>
    <row r="171" spans="1:12" ht="25.5" customHeight="1">
      <c r="A171" s="525" t="s">
        <v>334</v>
      </c>
      <c r="B171" s="511"/>
      <c r="C171" s="511"/>
      <c r="D171" s="512"/>
      <c r="E171" s="200" t="s">
        <v>395</v>
      </c>
      <c r="F171" s="595" t="s">
        <v>73</v>
      </c>
      <c r="G171" s="596"/>
      <c r="H171" s="79">
        <v>9910440110</v>
      </c>
      <c r="I171" s="79">
        <v>100</v>
      </c>
      <c r="J171" s="64">
        <v>1807.2</v>
      </c>
      <c r="K171" s="232">
        <v>1807.2</v>
      </c>
      <c r="L171" s="248"/>
    </row>
    <row r="172" spans="1:12" ht="23.25" customHeight="1">
      <c r="A172" s="525" t="s">
        <v>97</v>
      </c>
      <c r="B172" s="511"/>
      <c r="C172" s="511"/>
      <c r="D172" s="512"/>
      <c r="E172" s="200" t="s">
        <v>395</v>
      </c>
      <c r="F172" s="595" t="s">
        <v>73</v>
      </c>
      <c r="G172" s="596"/>
      <c r="H172" s="79">
        <v>9910440190</v>
      </c>
      <c r="I172" s="229"/>
      <c r="J172" s="64">
        <f>J173+J174</f>
        <v>0</v>
      </c>
      <c r="K172" s="232">
        <f>K173</f>
        <v>0</v>
      </c>
      <c r="L172" s="248"/>
    </row>
    <row r="173" spans="1:12" ht="18.75" customHeight="1">
      <c r="A173" s="525" t="s">
        <v>296</v>
      </c>
      <c r="B173" s="511"/>
      <c r="C173" s="511"/>
      <c r="D173" s="512"/>
      <c r="E173" s="200" t="s">
        <v>395</v>
      </c>
      <c r="F173" s="595" t="s">
        <v>73</v>
      </c>
      <c r="G173" s="596"/>
      <c r="H173" s="79">
        <v>9910440190</v>
      </c>
      <c r="I173" s="229">
        <v>200</v>
      </c>
      <c r="J173" s="64">
        <v>0</v>
      </c>
      <c r="K173" s="232">
        <f>K174</f>
        <v>0</v>
      </c>
      <c r="L173" s="248"/>
    </row>
    <row r="174" spans="1:12" ht="19.5" customHeight="1">
      <c r="A174" s="525" t="s">
        <v>99</v>
      </c>
      <c r="B174" s="511"/>
      <c r="C174" s="511"/>
      <c r="D174" s="512"/>
      <c r="E174" s="200" t="s">
        <v>395</v>
      </c>
      <c r="F174" s="595" t="s">
        <v>73</v>
      </c>
      <c r="G174" s="596"/>
      <c r="H174" s="79">
        <v>9910440190</v>
      </c>
      <c r="I174" s="229">
        <v>800</v>
      </c>
      <c r="J174" s="64">
        <v>0</v>
      </c>
      <c r="K174" s="232">
        <v>0</v>
      </c>
      <c r="L174" s="248"/>
    </row>
    <row r="175" spans="1:12" ht="24.75" customHeight="1">
      <c r="A175" s="525" t="s">
        <v>101</v>
      </c>
      <c r="B175" s="511"/>
      <c r="C175" s="511"/>
      <c r="D175" s="512"/>
      <c r="E175" s="200" t="s">
        <v>395</v>
      </c>
      <c r="F175" s="582" t="s">
        <v>107</v>
      </c>
      <c r="G175" s="583"/>
      <c r="H175" s="246"/>
      <c r="I175" s="83"/>
      <c r="J175" s="63">
        <f>J178</f>
        <v>1.2</v>
      </c>
      <c r="K175" s="249">
        <f>K176</f>
        <v>0.8</v>
      </c>
      <c r="L175" s="248"/>
    </row>
    <row r="176" spans="1:12" ht="17.25" customHeight="1">
      <c r="A176" s="597" t="s">
        <v>341</v>
      </c>
      <c r="B176" s="598"/>
      <c r="C176" s="598"/>
      <c r="D176" s="599"/>
      <c r="E176" s="200" t="s">
        <v>395</v>
      </c>
      <c r="F176" s="578" t="s">
        <v>107</v>
      </c>
      <c r="G176" s="577"/>
      <c r="H176" s="73" t="s">
        <v>286</v>
      </c>
      <c r="I176" s="78"/>
      <c r="J176" s="64">
        <f>J177</f>
        <v>1.2</v>
      </c>
      <c r="K176" s="232">
        <f>K177</f>
        <v>0.8</v>
      </c>
      <c r="L176" s="248"/>
    </row>
    <row r="177" spans="1:12" ht="25.5" customHeight="1">
      <c r="A177" s="318" t="s">
        <v>285</v>
      </c>
      <c r="B177" s="244"/>
      <c r="C177" s="244"/>
      <c r="D177" s="245"/>
      <c r="E177" s="200" t="s">
        <v>395</v>
      </c>
      <c r="F177" s="578" t="s">
        <v>107</v>
      </c>
      <c r="G177" s="577"/>
      <c r="H177" s="73" t="s">
        <v>288</v>
      </c>
      <c r="I177" s="83"/>
      <c r="J177" s="64">
        <f>J178</f>
        <v>1.2</v>
      </c>
      <c r="K177" s="232">
        <f>K178</f>
        <v>0.8</v>
      </c>
      <c r="L177" s="248"/>
    </row>
    <row r="178" spans="1:12" ht="26.25" customHeight="1">
      <c r="A178" s="371" t="s">
        <v>287</v>
      </c>
      <c r="B178" s="372"/>
      <c r="C178" s="372"/>
      <c r="D178" s="373"/>
      <c r="E178" s="263" t="s">
        <v>395</v>
      </c>
      <c r="F178" s="578" t="s">
        <v>110</v>
      </c>
      <c r="G178" s="577"/>
      <c r="H178" s="79">
        <v>9910400000</v>
      </c>
      <c r="I178" s="238"/>
      <c r="J178" s="64">
        <f>J179</f>
        <v>1.2</v>
      </c>
      <c r="K178" s="232">
        <f>K179</f>
        <v>0.8</v>
      </c>
      <c r="L178" s="248"/>
    </row>
    <row r="179" spans="1:12" ht="18.75" customHeight="1">
      <c r="A179" s="525" t="s">
        <v>300</v>
      </c>
      <c r="B179" s="511"/>
      <c r="C179" s="511"/>
      <c r="D179" s="512"/>
      <c r="E179" s="263" t="s">
        <v>395</v>
      </c>
      <c r="F179" s="578" t="s">
        <v>110</v>
      </c>
      <c r="G179" s="577"/>
      <c r="H179" s="79">
        <v>9910440220</v>
      </c>
      <c r="I179" s="238"/>
      <c r="J179" s="64">
        <f>J180</f>
        <v>1.2</v>
      </c>
      <c r="K179" s="232">
        <f>K180</f>
        <v>0.8</v>
      </c>
      <c r="L179" s="248"/>
    </row>
    <row r="180" spans="1:12" ht="18.75" customHeight="1">
      <c r="A180" s="525" t="s">
        <v>304</v>
      </c>
      <c r="B180" s="511"/>
      <c r="C180" s="511"/>
      <c r="D180" s="512"/>
      <c r="E180" s="200" t="s">
        <v>395</v>
      </c>
      <c r="F180" s="578" t="s">
        <v>110</v>
      </c>
      <c r="G180" s="577"/>
      <c r="H180" s="79">
        <v>9910440220</v>
      </c>
      <c r="I180" s="238" t="s">
        <v>112</v>
      </c>
      <c r="J180" s="64">
        <v>1.2</v>
      </c>
      <c r="K180" s="232">
        <v>0.8</v>
      </c>
      <c r="L180" s="248"/>
    </row>
    <row r="181" spans="1:12" ht="27" customHeight="1">
      <c r="A181" s="525" t="s">
        <v>106</v>
      </c>
      <c r="B181" s="511"/>
      <c r="C181" s="511"/>
      <c r="D181" s="512"/>
      <c r="E181" s="200" t="s">
        <v>395</v>
      </c>
      <c r="F181" s="592" t="s">
        <v>89</v>
      </c>
      <c r="G181" s="592"/>
      <c r="H181" s="202"/>
      <c r="I181" s="57"/>
      <c r="J181" s="63">
        <f>J182</f>
        <v>162.7</v>
      </c>
      <c r="K181" s="249">
        <f>K182</f>
        <v>162.7</v>
      </c>
      <c r="L181" s="248"/>
    </row>
    <row r="182" spans="1:12" ht="25.5" customHeight="1">
      <c r="A182" s="597" t="s">
        <v>342</v>
      </c>
      <c r="B182" s="598"/>
      <c r="C182" s="598"/>
      <c r="D182" s="599"/>
      <c r="E182" s="200" t="s">
        <v>395</v>
      </c>
      <c r="F182" s="593" t="s">
        <v>90</v>
      </c>
      <c r="G182" s="593"/>
      <c r="H182" s="247"/>
      <c r="I182" s="59"/>
      <c r="J182" s="64">
        <f>J185</f>
        <v>162.7</v>
      </c>
      <c r="K182" s="232">
        <f>K183</f>
        <v>162.7</v>
      </c>
      <c r="L182" s="248"/>
    </row>
    <row r="183" spans="1:12" ht="16.5" customHeight="1">
      <c r="A183" s="538" t="s">
        <v>70</v>
      </c>
      <c r="B183" s="539"/>
      <c r="C183" s="539"/>
      <c r="D183" s="540"/>
      <c r="E183" s="200" t="s">
        <v>395</v>
      </c>
      <c r="F183" s="578" t="s">
        <v>90</v>
      </c>
      <c r="G183" s="577"/>
      <c r="H183" s="73" t="s">
        <v>286</v>
      </c>
      <c r="I183" s="59"/>
      <c r="J183" s="64">
        <f>J184</f>
        <v>162.7</v>
      </c>
      <c r="K183" s="232">
        <f>K184</f>
        <v>162.7</v>
      </c>
      <c r="L183" s="248"/>
    </row>
    <row r="184" spans="1:12" ht="30" customHeight="1">
      <c r="A184" s="32" t="s">
        <v>285</v>
      </c>
      <c r="B184" s="210"/>
      <c r="C184" s="210"/>
      <c r="D184" s="211"/>
      <c r="E184" s="263" t="s">
        <v>395</v>
      </c>
      <c r="F184" s="578" t="s">
        <v>90</v>
      </c>
      <c r="G184" s="577"/>
      <c r="H184" s="73" t="s">
        <v>307</v>
      </c>
      <c r="I184" s="59"/>
      <c r="J184" s="64">
        <f>J185</f>
        <v>162.7</v>
      </c>
      <c r="K184" s="232">
        <f>K185</f>
        <v>162.7</v>
      </c>
      <c r="L184" s="248"/>
    </row>
    <row r="185" spans="1:12" ht="35.25" customHeight="1">
      <c r="A185" s="527" t="s">
        <v>337</v>
      </c>
      <c r="B185" s="528"/>
      <c r="C185" s="528"/>
      <c r="D185" s="529"/>
      <c r="E185" s="200" t="s">
        <v>395</v>
      </c>
      <c r="F185" s="595" t="s">
        <v>90</v>
      </c>
      <c r="G185" s="596"/>
      <c r="H185" s="79">
        <v>9920300000</v>
      </c>
      <c r="I185" s="59"/>
      <c r="J185" s="64">
        <f>J186</f>
        <v>162.7</v>
      </c>
      <c r="K185" s="232">
        <f>K186</f>
        <v>162.7</v>
      </c>
      <c r="L185" s="248"/>
    </row>
    <row r="186" spans="1:12" ht="27.75" customHeight="1">
      <c r="A186" s="525" t="s">
        <v>317</v>
      </c>
      <c r="B186" s="511"/>
      <c r="C186" s="511"/>
      <c r="D186" s="512"/>
      <c r="E186" s="200" t="s">
        <v>395</v>
      </c>
      <c r="F186" s="593" t="s">
        <v>90</v>
      </c>
      <c r="G186" s="593"/>
      <c r="H186" s="73" t="s">
        <v>320</v>
      </c>
      <c r="I186" s="79"/>
      <c r="J186" s="64">
        <f>J187</f>
        <v>162.7</v>
      </c>
      <c r="K186" s="62">
        <f>K187</f>
        <v>162.7</v>
      </c>
      <c r="L186" s="68"/>
    </row>
    <row r="187" spans="1:12" ht="12.75">
      <c r="A187" s="525" t="s">
        <v>319</v>
      </c>
      <c r="B187" s="511"/>
      <c r="C187" s="511"/>
      <c r="D187" s="512"/>
      <c r="E187" s="200" t="s">
        <v>395</v>
      </c>
      <c r="F187" s="594">
        <v>1403</v>
      </c>
      <c r="G187" s="594"/>
      <c r="H187" s="79">
        <v>9920341040</v>
      </c>
      <c r="I187" s="79">
        <v>500</v>
      </c>
      <c r="J187" s="64">
        <v>162.7</v>
      </c>
      <c r="K187" s="82">
        <v>162.7</v>
      </c>
      <c r="L187" s="68"/>
    </row>
    <row r="188" spans="1:12" ht="12.75">
      <c r="A188" s="530" t="s">
        <v>102</v>
      </c>
      <c r="B188" s="530"/>
      <c r="C188" s="530"/>
      <c r="D188" s="530"/>
      <c r="E188" s="34"/>
      <c r="F188" s="592"/>
      <c r="G188" s="592"/>
      <c r="H188" s="200"/>
      <c r="I188" s="57"/>
      <c r="J188" s="259"/>
      <c r="K188" s="259"/>
      <c r="L188" s="68"/>
    </row>
    <row r="189" spans="1:12" ht="12.75" customHeight="1">
      <c r="A189" s="591" t="s">
        <v>63</v>
      </c>
      <c r="B189" s="591"/>
      <c r="C189" s="591"/>
      <c r="D189" s="591"/>
      <c r="J189" s="342">
        <f>J15</f>
        <v>23130.600000000002</v>
      </c>
      <c r="K189" s="342">
        <f>K15</f>
        <v>23307.600000000002</v>
      </c>
      <c r="L189" s="68"/>
    </row>
    <row r="190" spans="1:12" ht="12.75">
      <c r="A190" s="10"/>
      <c r="B190" s="10"/>
      <c r="C190" s="10"/>
      <c r="H190" s="8"/>
      <c r="I190" s="8"/>
      <c r="J190" s="8"/>
      <c r="K190" s="8"/>
      <c r="L190" s="68"/>
    </row>
    <row r="191" spans="1:12" ht="12.75" customHeight="1">
      <c r="A191" s="10"/>
      <c r="B191" s="10"/>
      <c r="C191" s="12"/>
      <c r="E191" s="16"/>
      <c r="F191" s="16"/>
      <c r="G191" s="16"/>
      <c r="H191" s="16"/>
      <c r="I191" s="16"/>
      <c r="J191" s="16"/>
      <c r="K191" s="16"/>
      <c r="L191" s="68"/>
    </row>
    <row r="192" spans="1:12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68"/>
    </row>
    <row r="193" spans="1:12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68"/>
    </row>
    <row r="194" spans="1:12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68"/>
    </row>
    <row r="195" spans="1:12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68"/>
    </row>
    <row r="196" spans="1:12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68"/>
    </row>
    <row r="197" spans="1:12" ht="18">
      <c r="A197" s="16"/>
      <c r="B197" s="16"/>
      <c r="C197" s="16"/>
      <c r="D197" s="16"/>
      <c r="E197" s="42"/>
      <c r="F197" s="74"/>
      <c r="G197" s="74"/>
      <c r="H197" s="75"/>
      <c r="I197" s="74"/>
      <c r="J197" s="68"/>
      <c r="K197" s="68"/>
      <c r="L197" s="68"/>
    </row>
    <row r="198" spans="1:12" ht="12.75">
      <c r="A198" s="56"/>
      <c r="B198" s="56"/>
      <c r="C198" s="56"/>
      <c r="D198" s="56"/>
      <c r="E198" s="42"/>
      <c r="F198" s="74"/>
      <c r="G198" s="74"/>
      <c r="H198" s="75"/>
      <c r="I198" s="74"/>
      <c r="J198" s="68"/>
      <c r="K198" s="68"/>
      <c r="L198" s="68"/>
    </row>
    <row r="199" spans="1:12" ht="12.75">
      <c r="A199" s="56"/>
      <c r="B199" s="56"/>
      <c r="C199" s="56"/>
      <c r="D199" s="56"/>
      <c r="E199" s="42"/>
      <c r="F199" s="74"/>
      <c r="G199" s="74"/>
      <c r="H199" s="75"/>
      <c r="I199" s="74"/>
      <c r="J199" s="68"/>
      <c r="K199" s="68"/>
      <c r="L199" s="68"/>
    </row>
    <row r="200" spans="1:12" ht="12.75" customHeight="1">
      <c r="A200" s="56"/>
      <c r="B200" s="56"/>
      <c r="C200" s="56"/>
      <c r="D200" s="56"/>
      <c r="E200" s="42"/>
      <c r="F200" s="74"/>
      <c r="G200" s="74"/>
      <c r="H200" s="75"/>
      <c r="I200" s="74"/>
      <c r="J200" s="68"/>
      <c r="K200" s="68"/>
      <c r="L200" s="68"/>
    </row>
    <row r="201" spans="1:12" ht="12.75">
      <c r="A201" s="56"/>
      <c r="B201" s="56"/>
      <c r="C201" s="56"/>
      <c r="D201" s="56"/>
      <c r="E201" s="42"/>
      <c r="F201" s="74"/>
      <c r="G201" s="74"/>
      <c r="H201" s="75"/>
      <c r="I201" s="74"/>
      <c r="J201" s="68"/>
      <c r="K201" s="68"/>
      <c r="L201" s="68"/>
    </row>
    <row r="202" spans="1:12" ht="12.75">
      <c r="A202" s="56"/>
      <c r="B202" s="56"/>
      <c r="C202" s="56"/>
      <c r="D202" s="56"/>
      <c r="E202" s="42"/>
      <c r="F202" s="74"/>
      <c r="G202" s="74"/>
      <c r="H202" s="75"/>
      <c r="I202" s="74"/>
      <c r="J202" s="68"/>
      <c r="K202" s="68"/>
      <c r="L202" s="68"/>
    </row>
    <row r="203" spans="1:12" ht="12.75" customHeight="1">
      <c r="A203" s="56"/>
      <c r="B203" s="56"/>
      <c r="C203" s="56"/>
      <c r="D203" s="56"/>
      <c r="E203" s="42"/>
      <c r="F203" s="74"/>
      <c r="G203" s="74"/>
      <c r="H203" s="75"/>
      <c r="I203" s="74"/>
      <c r="J203" s="68"/>
      <c r="K203" s="68"/>
      <c r="L203" s="68"/>
    </row>
    <row r="204" spans="1:12" ht="12.75" customHeight="1">
      <c r="A204" s="56"/>
      <c r="B204" s="56"/>
      <c r="C204" s="56"/>
      <c r="D204" s="56"/>
      <c r="E204" s="42"/>
      <c r="F204" s="74"/>
      <c r="G204" s="74"/>
      <c r="H204" s="75"/>
      <c r="I204" s="74"/>
      <c r="J204" s="68"/>
      <c r="K204" s="68"/>
      <c r="L204" s="68"/>
    </row>
    <row r="205" spans="1:12" ht="12.75" customHeight="1">
      <c r="A205" s="56"/>
      <c r="B205" s="56"/>
      <c r="C205" s="56"/>
      <c r="D205" s="56"/>
      <c r="E205" s="42"/>
      <c r="F205" s="74"/>
      <c r="G205" s="74"/>
      <c r="H205" s="75"/>
      <c r="I205" s="74"/>
      <c r="J205" s="68"/>
      <c r="K205" s="68"/>
      <c r="L205" s="68"/>
    </row>
    <row r="206" spans="1:12" ht="12.75">
      <c r="A206" s="56"/>
      <c r="B206" s="56"/>
      <c r="C206" s="56"/>
      <c r="D206" s="56"/>
      <c r="E206" s="42"/>
      <c r="F206" s="74"/>
      <c r="G206" s="74"/>
      <c r="H206" s="75"/>
      <c r="I206" s="74"/>
      <c r="J206" s="68"/>
      <c r="K206" s="68"/>
      <c r="L206" s="68"/>
    </row>
    <row r="207" spans="1:12" ht="12.75">
      <c r="A207" s="56"/>
      <c r="B207" s="56"/>
      <c r="C207" s="56"/>
      <c r="D207" s="56"/>
      <c r="E207" s="42"/>
      <c r="F207" s="74"/>
      <c r="G207" s="74"/>
      <c r="H207" s="75"/>
      <c r="I207" s="74"/>
      <c r="J207" s="68"/>
      <c r="K207" s="68"/>
      <c r="L207" s="68"/>
    </row>
    <row r="208" spans="1:12" ht="12.75">
      <c r="A208" s="56"/>
      <c r="B208" s="56"/>
      <c r="C208" s="56"/>
      <c r="D208" s="56"/>
      <c r="E208" s="42"/>
      <c r="F208" s="74"/>
      <c r="G208" s="74"/>
      <c r="H208" s="75"/>
      <c r="I208" s="74"/>
      <c r="J208" s="68"/>
      <c r="K208" s="68"/>
      <c r="L208" s="68"/>
    </row>
    <row r="209" spans="1:12" ht="12.75">
      <c r="A209" s="56"/>
      <c r="B209" s="56"/>
      <c r="C209" s="56"/>
      <c r="D209" s="56"/>
      <c r="E209" s="42"/>
      <c r="F209" s="74"/>
      <c r="G209" s="74"/>
      <c r="H209" s="75"/>
      <c r="I209" s="74"/>
      <c r="J209" s="68"/>
      <c r="K209" s="68"/>
      <c r="L209" s="68"/>
    </row>
    <row r="210" spans="1:12" ht="12.75">
      <c r="A210" s="56"/>
      <c r="B210" s="56"/>
      <c r="C210" s="56"/>
      <c r="D210" s="56"/>
      <c r="E210" s="42"/>
      <c r="F210" s="74"/>
      <c r="G210" s="74"/>
      <c r="H210" s="75"/>
      <c r="I210" s="74"/>
      <c r="J210" s="68"/>
      <c r="K210" s="68"/>
      <c r="L210" s="68"/>
    </row>
    <row r="211" spans="1:12" ht="12.75" customHeight="1">
      <c r="A211" s="56"/>
      <c r="B211" s="56"/>
      <c r="C211" s="56"/>
      <c r="D211" s="56"/>
      <c r="E211" s="42"/>
      <c r="F211" s="74"/>
      <c r="G211" s="74"/>
      <c r="H211" s="75"/>
      <c r="I211" s="74"/>
      <c r="J211" s="68"/>
      <c r="K211" s="68"/>
      <c r="L211" s="68"/>
    </row>
    <row r="212" spans="1:12" ht="12.75">
      <c r="A212" s="56"/>
      <c r="B212" s="56"/>
      <c r="C212" s="56"/>
      <c r="D212" s="56"/>
      <c r="E212" s="42"/>
      <c r="F212" s="74"/>
      <c r="G212" s="74"/>
      <c r="H212" s="75"/>
      <c r="I212" s="74"/>
      <c r="J212" s="68"/>
      <c r="K212" s="68"/>
      <c r="L212" s="68"/>
    </row>
    <row r="213" spans="1:12" ht="12.75" customHeight="1">
      <c r="A213" s="56"/>
      <c r="B213" s="56"/>
      <c r="C213" s="56"/>
      <c r="D213" s="56"/>
      <c r="E213" s="42"/>
      <c r="F213" s="74"/>
      <c r="G213" s="74"/>
      <c r="H213" s="75"/>
      <c r="I213" s="74"/>
      <c r="J213" s="68"/>
      <c r="K213" s="68"/>
      <c r="L213" s="68"/>
    </row>
    <row r="214" spans="1:12" ht="12.75">
      <c r="A214" s="56"/>
      <c r="B214" s="56"/>
      <c r="C214" s="56"/>
      <c r="D214" s="56"/>
      <c r="E214" s="42"/>
      <c r="F214" s="74"/>
      <c r="G214" s="74"/>
      <c r="H214" s="75"/>
      <c r="I214" s="74"/>
      <c r="J214" s="68"/>
      <c r="K214" s="68"/>
      <c r="L214" s="68"/>
    </row>
    <row r="215" spans="1:12" ht="12.75" customHeight="1">
      <c r="A215" s="56"/>
      <c r="B215" s="56"/>
      <c r="C215" s="56"/>
      <c r="D215" s="56"/>
      <c r="E215" s="42"/>
      <c r="F215" s="74"/>
      <c r="G215" s="74"/>
      <c r="H215" s="75"/>
      <c r="I215" s="74"/>
      <c r="J215" s="68"/>
      <c r="K215" s="68"/>
      <c r="L215" s="68"/>
    </row>
    <row r="216" spans="1:12" ht="12.75">
      <c r="A216" s="56"/>
      <c r="B216" s="56"/>
      <c r="C216" s="56"/>
      <c r="D216" s="56"/>
      <c r="E216" s="42"/>
      <c r="F216" s="74"/>
      <c r="G216" s="74"/>
      <c r="H216" s="75"/>
      <c r="I216" s="74"/>
      <c r="J216" s="68"/>
      <c r="K216" s="68"/>
      <c r="L216" s="68"/>
    </row>
    <row r="217" spans="1:12" ht="12.75">
      <c r="A217" s="56"/>
      <c r="B217" s="56"/>
      <c r="C217" s="56"/>
      <c r="D217" s="56"/>
      <c r="E217" s="42"/>
      <c r="F217" s="74"/>
      <c r="G217" s="74"/>
      <c r="H217" s="75"/>
      <c r="I217" s="74"/>
      <c r="J217" s="68"/>
      <c r="K217" s="68"/>
      <c r="L217" s="68"/>
    </row>
    <row r="218" spans="1:12" ht="12.75">
      <c r="A218" s="56"/>
      <c r="B218" s="56"/>
      <c r="C218" s="56"/>
      <c r="D218" s="56"/>
      <c r="E218" s="42"/>
      <c r="F218" s="74"/>
      <c r="G218" s="74"/>
      <c r="H218" s="75"/>
      <c r="I218" s="74"/>
      <c r="J218" s="68"/>
      <c r="K218" s="68"/>
      <c r="L218" s="68"/>
    </row>
    <row r="219" spans="1:12" ht="12.75" customHeight="1">
      <c r="A219" s="56"/>
      <c r="B219" s="56"/>
      <c r="C219" s="56"/>
      <c r="D219" s="56"/>
      <c r="E219" s="42"/>
      <c r="F219" s="74"/>
      <c r="G219" s="74"/>
      <c r="H219" s="75"/>
      <c r="I219" s="74"/>
      <c r="J219" s="68"/>
      <c r="K219" s="68"/>
      <c r="L219" s="68"/>
    </row>
    <row r="220" spans="1:12" ht="12.75">
      <c r="A220" s="56"/>
      <c r="B220" s="56"/>
      <c r="C220" s="56"/>
      <c r="D220" s="56"/>
      <c r="E220" s="42"/>
      <c r="F220" s="74"/>
      <c r="G220" s="74"/>
      <c r="H220" s="75"/>
      <c r="I220" s="74"/>
      <c r="J220" s="68"/>
      <c r="K220" s="68"/>
      <c r="L220" s="68"/>
    </row>
    <row r="221" spans="1:12" ht="12.75">
      <c r="A221" s="56"/>
      <c r="B221" s="56"/>
      <c r="C221" s="56"/>
      <c r="D221" s="56"/>
      <c r="E221" s="42"/>
      <c r="F221" s="74"/>
      <c r="G221" s="74"/>
      <c r="H221" s="75"/>
      <c r="I221" s="74"/>
      <c r="J221" s="68"/>
      <c r="K221" s="68"/>
      <c r="L221" s="68"/>
    </row>
    <row r="222" spans="1:12" ht="12.75">
      <c r="A222" s="56"/>
      <c r="B222" s="56"/>
      <c r="C222" s="56"/>
      <c r="D222" s="56"/>
      <c r="E222" s="42"/>
      <c r="F222" s="74"/>
      <c r="G222" s="74"/>
      <c r="H222" s="75"/>
      <c r="I222" s="74"/>
      <c r="J222" s="68"/>
      <c r="K222" s="68"/>
      <c r="L222" s="68"/>
    </row>
    <row r="223" spans="1:12" ht="12.75">
      <c r="A223" s="56"/>
      <c r="B223" s="56"/>
      <c r="C223" s="56"/>
      <c r="D223" s="56"/>
      <c r="E223" s="42"/>
      <c r="F223" s="74"/>
      <c r="G223" s="74"/>
      <c r="H223" s="75"/>
      <c r="I223" s="74"/>
      <c r="J223" s="68"/>
      <c r="K223" s="68"/>
      <c r="L223" s="68"/>
    </row>
    <row r="224" spans="1:12" ht="12.75">
      <c r="A224" s="56"/>
      <c r="B224" s="56"/>
      <c r="C224" s="56"/>
      <c r="D224" s="56"/>
      <c r="E224" s="42"/>
      <c r="F224" s="74"/>
      <c r="G224" s="74"/>
      <c r="H224" s="75"/>
      <c r="I224" s="74"/>
      <c r="J224" s="68"/>
      <c r="K224" s="68"/>
      <c r="L224" s="68"/>
    </row>
    <row r="225" spans="1:12" ht="12.75">
      <c r="A225" s="56"/>
      <c r="B225" s="56"/>
      <c r="C225" s="56"/>
      <c r="D225" s="56"/>
      <c r="E225" s="42"/>
      <c r="F225" s="74"/>
      <c r="G225" s="74"/>
      <c r="H225" s="75"/>
      <c r="I225" s="74"/>
      <c r="J225" s="68"/>
      <c r="K225" s="68"/>
      <c r="L225" s="68"/>
    </row>
    <row r="226" spans="1:12" ht="12.75">
      <c r="A226" s="56"/>
      <c r="B226" s="56"/>
      <c r="C226" s="56"/>
      <c r="D226" s="56"/>
      <c r="E226" s="42"/>
      <c r="F226" s="74"/>
      <c r="G226" s="74"/>
      <c r="H226" s="75"/>
      <c r="I226" s="74"/>
      <c r="J226" s="68"/>
      <c r="K226" s="68"/>
      <c r="L226" s="68"/>
    </row>
    <row r="227" spans="1:12" ht="12.75">
      <c r="A227" s="56"/>
      <c r="B227" s="56"/>
      <c r="C227" s="56"/>
      <c r="D227" s="56"/>
      <c r="E227" s="42"/>
      <c r="F227" s="74"/>
      <c r="G227" s="74"/>
      <c r="H227" s="75"/>
      <c r="I227" s="74"/>
      <c r="J227" s="68"/>
      <c r="K227" s="68"/>
      <c r="L227" s="68"/>
    </row>
    <row r="228" spans="1:12" ht="12.75">
      <c r="A228" s="56"/>
      <c r="B228" s="56"/>
      <c r="C228" s="56"/>
      <c r="D228" s="56"/>
      <c r="E228" s="42"/>
      <c r="F228" s="74"/>
      <c r="G228" s="74"/>
      <c r="H228" s="75"/>
      <c r="I228" s="74"/>
      <c r="J228" s="68"/>
      <c r="K228" s="68"/>
      <c r="L228" s="68"/>
    </row>
    <row r="229" spans="1:12" ht="12.75">
      <c r="A229" s="56"/>
      <c r="B229" s="56"/>
      <c r="C229" s="56"/>
      <c r="D229" s="56"/>
      <c r="E229" s="42"/>
      <c r="F229" s="74"/>
      <c r="G229" s="74"/>
      <c r="H229" s="75"/>
      <c r="I229" s="74"/>
      <c r="J229" s="68"/>
      <c r="K229" s="68"/>
      <c r="L229" s="68"/>
    </row>
    <row r="230" spans="1:12" ht="12.75">
      <c r="A230" s="56"/>
      <c r="B230" s="56"/>
      <c r="C230" s="56"/>
      <c r="D230" s="56"/>
      <c r="E230" s="42"/>
      <c r="F230" s="74"/>
      <c r="G230" s="74"/>
      <c r="H230" s="75"/>
      <c r="I230" s="74"/>
      <c r="J230" s="68"/>
      <c r="K230" s="68"/>
      <c r="L230" s="68"/>
    </row>
    <row r="231" spans="1:12" ht="12.75">
      <c r="A231" s="56"/>
      <c r="B231" s="56"/>
      <c r="C231" s="56"/>
      <c r="D231" s="56"/>
      <c r="E231" s="42"/>
      <c r="F231" s="74"/>
      <c r="G231" s="74"/>
      <c r="H231" s="75"/>
      <c r="I231" s="74"/>
      <c r="J231" s="68"/>
      <c r="K231" s="68"/>
      <c r="L231" s="68"/>
    </row>
    <row r="232" spans="1:12" ht="12.75">
      <c r="A232" s="56"/>
      <c r="B232" s="56"/>
      <c r="C232" s="56"/>
      <c r="D232" s="56"/>
      <c r="E232" s="42"/>
      <c r="F232" s="74"/>
      <c r="G232" s="74"/>
      <c r="H232" s="75"/>
      <c r="I232" s="74"/>
      <c r="J232" s="68"/>
      <c r="K232" s="68"/>
      <c r="L232" s="68"/>
    </row>
    <row r="233" spans="1:12" ht="12.75">
      <c r="A233" s="56"/>
      <c r="B233" s="56"/>
      <c r="C233" s="56"/>
      <c r="D233" s="56"/>
      <c r="E233" s="42"/>
      <c r="F233" s="74"/>
      <c r="G233" s="74"/>
      <c r="H233" s="75"/>
      <c r="I233" s="74"/>
      <c r="J233" s="68"/>
      <c r="K233" s="68"/>
      <c r="L233" s="68"/>
    </row>
    <row r="234" spans="1:12" ht="12.75">
      <c r="A234" s="56"/>
      <c r="B234" s="56"/>
      <c r="C234" s="56"/>
      <c r="D234" s="56"/>
      <c r="E234" s="42"/>
      <c r="F234" s="74"/>
      <c r="G234" s="74"/>
      <c r="H234" s="75"/>
      <c r="I234" s="74"/>
      <c r="J234" s="68"/>
      <c r="K234" s="68"/>
      <c r="L234" s="68"/>
    </row>
    <row r="235" spans="1:12" ht="12.75">
      <c r="A235" s="56"/>
      <c r="B235" s="56"/>
      <c r="C235" s="56"/>
      <c r="D235" s="56"/>
      <c r="E235" s="42"/>
      <c r="F235" s="74"/>
      <c r="G235" s="74"/>
      <c r="H235" s="75"/>
      <c r="I235" s="74"/>
      <c r="J235" s="68"/>
      <c r="K235" s="68"/>
      <c r="L235" s="68"/>
    </row>
    <row r="236" spans="1:12" ht="12.75">
      <c r="A236" s="56"/>
      <c r="B236" s="56"/>
      <c r="C236" s="56"/>
      <c r="D236" s="56"/>
      <c r="E236" s="42"/>
      <c r="F236" s="74"/>
      <c r="G236" s="74"/>
      <c r="H236" s="75"/>
      <c r="I236" s="74"/>
      <c r="J236" s="68"/>
      <c r="K236" s="68"/>
      <c r="L236" s="68"/>
    </row>
    <row r="237" spans="1:12" ht="12.75">
      <c r="A237" s="56"/>
      <c r="B237" s="56"/>
      <c r="C237" s="56"/>
      <c r="D237" s="56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4" ht="12.75">
      <c r="A262" s="1"/>
      <c r="B262" s="1"/>
      <c r="C262" s="1"/>
      <c r="D262" s="1"/>
    </row>
  </sheetData>
  <sheetProtection/>
  <mergeCells count="322">
    <mergeCell ref="A122:D122"/>
    <mergeCell ref="F122:G122"/>
    <mergeCell ref="A121:D121"/>
    <mergeCell ref="F121:G121"/>
    <mergeCell ref="A125:D125"/>
    <mergeCell ref="A124:D124"/>
    <mergeCell ref="A123:D123"/>
    <mergeCell ref="F123:G123"/>
    <mergeCell ref="F124:G124"/>
    <mergeCell ref="F125:G125"/>
    <mergeCell ref="A129:D129"/>
    <mergeCell ref="A128:D128"/>
    <mergeCell ref="A127:D127"/>
    <mergeCell ref="F126:G126"/>
    <mergeCell ref="F127:G127"/>
    <mergeCell ref="F128:G128"/>
    <mergeCell ref="A126:D126"/>
    <mergeCell ref="F129:G129"/>
    <mergeCell ref="F132:G132"/>
    <mergeCell ref="A132:D132"/>
    <mergeCell ref="F131:G131"/>
    <mergeCell ref="A131:D131"/>
    <mergeCell ref="A130:D130"/>
    <mergeCell ref="F130:G130"/>
    <mergeCell ref="A134:D134"/>
    <mergeCell ref="A136:D136"/>
    <mergeCell ref="A135:D135"/>
    <mergeCell ref="F133:G133"/>
    <mergeCell ref="F134:G134"/>
    <mergeCell ref="F135:G135"/>
    <mergeCell ref="A133:D133"/>
    <mergeCell ref="A118:D118"/>
    <mergeCell ref="A140:D140"/>
    <mergeCell ref="A139:D139"/>
    <mergeCell ref="A137:D137"/>
    <mergeCell ref="A138:D138"/>
    <mergeCell ref="F137:G137"/>
    <mergeCell ref="F136:G136"/>
    <mergeCell ref="F138:G138"/>
    <mergeCell ref="F139:G139"/>
    <mergeCell ref="F140:G140"/>
    <mergeCell ref="F188:G188"/>
    <mergeCell ref="A162:D162"/>
    <mergeCell ref="A155:D155"/>
    <mergeCell ref="A156:D156"/>
    <mergeCell ref="A163:D163"/>
    <mergeCell ref="A154:D154"/>
    <mergeCell ref="A164:D164"/>
    <mergeCell ref="A165:D165"/>
    <mergeCell ref="F154:G154"/>
    <mergeCell ref="F162:G162"/>
    <mergeCell ref="A106:D106"/>
    <mergeCell ref="F106:G106"/>
    <mergeCell ref="A107:D107"/>
    <mergeCell ref="F107:G107"/>
    <mergeCell ref="A108:D108"/>
    <mergeCell ref="F108:G108"/>
    <mergeCell ref="A166:D166"/>
    <mergeCell ref="F165:G165"/>
    <mergeCell ref="F155:G155"/>
    <mergeCell ref="F161:G161"/>
    <mergeCell ref="A115:D115"/>
    <mergeCell ref="F153:G153"/>
    <mergeCell ref="F166:G166"/>
    <mergeCell ref="F164:G164"/>
    <mergeCell ref="A120:D120"/>
    <mergeCell ref="F120:G120"/>
    <mergeCell ref="A147:D147"/>
    <mergeCell ref="F146:G146"/>
    <mergeCell ref="A110:D110"/>
    <mergeCell ref="F110:G110"/>
    <mergeCell ref="A111:D111"/>
    <mergeCell ref="F111:G111"/>
    <mergeCell ref="A112:D112"/>
    <mergeCell ref="F118:G118"/>
    <mergeCell ref="F119:G119"/>
    <mergeCell ref="A119:D119"/>
    <mergeCell ref="E59:E60"/>
    <mergeCell ref="A56:D58"/>
    <mergeCell ref="A145:D145"/>
    <mergeCell ref="A150:D150"/>
    <mergeCell ref="F149:G149"/>
    <mergeCell ref="A151:D151"/>
    <mergeCell ref="F150:G150"/>
    <mergeCell ref="F115:G115"/>
    <mergeCell ref="F141:G141"/>
    <mergeCell ref="F144:G144"/>
    <mergeCell ref="A39:D39"/>
    <mergeCell ref="A45:D45"/>
    <mergeCell ref="A46:D46"/>
    <mergeCell ref="A40:D40"/>
    <mergeCell ref="E67:E68"/>
    <mergeCell ref="E69:E70"/>
    <mergeCell ref="E51:E52"/>
    <mergeCell ref="E53:E54"/>
    <mergeCell ref="E55:E56"/>
    <mergeCell ref="E57:E58"/>
    <mergeCell ref="F112:G112"/>
    <mergeCell ref="A49:D49"/>
    <mergeCell ref="A77:D77"/>
    <mergeCell ref="A24:D24"/>
    <mergeCell ref="F24:G24"/>
    <mergeCell ref="A25:D25"/>
    <mergeCell ref="F25:G25"/>
    <mergeCell ref="A26:D26"/>
    <mergeCell ref="F26:G26"/>
    <mergeCell ref="A38:D38"/>
    <mergeCell ref="A17:D17"/>
    <mergeCell ref="F17:G17"/>
    <mergeCell ref="F15:G15"/>
    <mergeCell ref="F16:G16"/>
    <mergeCell ref="A22:D22"/>
    <mergeCell ref="A15:D15"/>
    <mergeCell ref="A18:D18"/>
    <mergeCell ref="F18:G18"/>
    <mergeCell ref="A19:D19"/>
    <mergeCell ref="F19:G19"/>
    <mergeCell ref="A28:D28"/>
    <mergeCell ref="F28:G28"/>
    <mergeCell ref="A29:D29"/>
    <mergeCell ref="A143:D143"/>
    <mergeCell ref="F142:G142"/>
    <mergeCell ref="A30:D30"/>
    <mergeCell ref="F30:G30"/>
    <mergeCell ref="F39:G39"/>
    <mergeCell ref="F35:G35"/>
    <mergeCell ref="F36:G36"/>
    <mergeCell ref="I77:I78"/>
    <mergeCell ref="J77:J78"/>
    <mergeCell ref="F40:G40"/>
    <mergeCell ref="F43:G43"/>
    <mergeCell ref="F48:G48"/>
    <mergeCell ref="F37:G37"/>
    <mergeCell ref="F72:G72"/>
    <mergeCell ref="F38:G38"/>
    <mergeCell ref="F73:G73"/>
    <mergeCell ref="F45:G45"/>
    <mergeCell ref="A105:D105"/>
    <mergeCell ref="F105:G105"/>
    <mergeCell ref="A42:D42"/>
    <mergeCell ref="F42:G42"/>
    <mergeCell ref="A43:D43"/>
    <mergeCell ref="A44:D44"/>
    <mergeCell ref="F44:G44"/>
    <mergeCell ref="F46:G46"/>
    <mergeCell ref="A81:D81"/>
    <mergeCell ref="F81:G81"/>
    <mergeCell ref="A142:D142"/>
    <mergeCell ref="F116:G116"/>
    <mergeCell ref="F117:G117"/>
    <mergeCell ref="F96:G96"/>
    <mergeCell ref="A97:D97"/>
    <mergeCell ref="F97:G97"/>
    <mergeCell ref="A114:D114"/>
    <mergeCell ref="F114:G114"/>
    <mergeCell ref="A98:D98"/>
    <mergeCell ref="F98:G98"/>
    <mergeCell ref="F163:G163"/>
    <mergeCell ref="F156:G156"/>
    <mergeCell ref="F157:G157"/>
    <mergeCell ref="F158:G158"/>
    <mergeCell ref="F159:G159"/>
    <mergeCell ref="H3:K3"/>
    <mergeCell ref="H4:K4"/>
    <mergeCell ref="A7:K12"/>
    <mergeCell ref="I13:J13"/>
    <mergeCell ref="A14:D14"/>
    <mergeCell ref="F14:G14"/>
    <mergeCell ref="H5:K5"/>
    <mergeCell ref="K77:K78"/>
    <mergeCell ref="A20:D20"/>
    <mergeCell ref="F20:G20"/>
    <mergeCell ref="A21:D21"/>
    <mergeCell ref="F21:G21"/>
    <mergeCell ref="F22:G22"/>
    <mergeCell ref="A23:D23"/>
    <mergeCell ref="F23:G23"/>
    <mergeCell ref="A27:D27"/>
    <mergeCell ref="F27:G27"/>
    <mergeCell ref="F29:G29"/>
    <mergeCell ref="A35:D35"/>
    <mergeCell ref="A36:D36"/>
    <mergeCell ref="A32:D32"/>
    <mergeCell ref="F32:G32"/>
    <mergeCell ref="A33:D33"/>
    <mergeCell ref="F33:G33"/>
    <mergeCell ref="A31:D31"/>
    <mergeCell ref="F31:G31"/>
    <mergeCell ref="F34:G34"/>
    <mergeCell ref="A47:D47"/>
    <mergeCell ref="F47:G47"/>
    <mergeCell ref="F41:G41"/>
    <mergeCell ref="A50:D50"/>
    <mergeCell ref="F50:G50"/>
    <mergeCell ref="F49:G49"/>
    <mergeCell ref="A34:D34"/>
    <mergeCell ref="A37:D37"/>
    <mergeCell ref="A76:D76"/>
    <mergeCell ref="F77:G78"/>
    <mergeCell ref="F76:G76"/>
    <mergeCell ref="E78:E79"/>
    <mergeCell ref="A72:D72"/>
    <mergeCell ref="A79:D79"/>
    <mergeCell ref="F74:G74"/>
    <mergeCell ref="F79:G79"/>
    <mergeCell ref="A73:D73"/>
    <mergeCell ref="A80:D80"/>
    <mergeCell ref="F80:G80"/>
    <mergeCell ref="H50:H51"/>
    <mergeCell ref="A52:D54"/>
    <mergeCell ref="A75:D75"/>
    <mergeCell ref="E61:E62"/>
    <mergeCell ref="E63:E64"/>
    <mergeCell ref="E65:E66"/>
    <mergeCell ref="H77:H78"/>
    <mergeCell ref="F75:G75"/>
    <mergeCell ref="A99:D99"/>
    <mergeCell ref="F99:G99"/>
    <mergeCell ref="A95:D95"/>
    <mergeCell ref="F95:G95"/>
    <mergeCell ref="A96:D96"/>
    <mergeCell ref="A100:D100"/>
    <mergeCell ref="F100:G100"/>
    <mergeCell ref="F101:G101"/>
    <mergeCell ref="A102:D102"/>
    <mergeCell ref="F102:G102"/>
    <mergeCell ref="A103:D103"/>
    <mergeCell ref="F103:G103"/>
    <mergeCell ref="A101:D101"/>
    <mergeCell ref="A104:D104"/>
    <mergeCell ref="F104:G104"/>
    <mergeCell ref="A148:D148"/>
    <mergeCell ref="F147:G147"/>
    <mergeCell ref="A149:D149"/>
    <mergeCell ref="F148:G148"/>
    <mergeCell ref="A144:D144"/>
    <mergeCell ref="F143:G143"/>
    <mergeCell ref="A116:D116"/>
    <mergeCell ref="A117:D117"/>
    <mergeCell ref="F167:G167"/>
    <mergeCell ref="A169:D169"/>
    <mergeCell ref="F168:G168"/>
    <mergeCell ref="A170:D170"/>
    <mergeCell ref="F169:G169"/>
    <mergeCell ref="A171:D171"/>
    <mergeCell ref="F170:G170"/>
    <mergeCell ref="A167:D167"/>
    <mergeCell ref="A172:D172"/>
    <mergeCell ref="F171:G171"/>
    <mergeCell ref="A173:D173"/>
    <mergeCell ref="F172:G172"/>
    <mergeCell ref="F173:G173"/>
    <mergeCell ref="A175:D175"/>
    <mergeCell ref="F174:G174"/>
    <mergeCell ref="A174:D174"/>
    <mergeCell ref="A176:D176"/>
    <mergeCell ref="F175:G175"/>
    <mergeCell ref="F176:G176"/>
    <mergeCell ref="A178:D178"/>
    <mergeCell ref="F177:G177"/>
    <mergeCell ref="A179:D179"/>
    <mergeCell ref="F178:G178"/>
    <mergeCell ref="A180:D180"/>
    <mergeCell ref="F179:G179"/>
    <mergeCell ref="F180:G180"/>
    <mergeCell ref="A182:D182"/>
    <mergeCell ref="F181:G181"/>
    <mergeCell ref="A183:D183"/>
    <mergeCell ref="F182:G182"/>
    <mergeCell ref="A181:D181"/>
    <mergeCell ref="A188:D188"/>
    <mergeCell ref="F187:G187"/>
    <mergeCell ref="A189:D189"/>
    <mergeCell ref="F183:G183"/>
    <mergeCell ref="A185:D185"/>
    <mergeCell ref="F184:G184"/>
    <mergeCell ref="A186:D186"/>
    <mergeCell ref="F185:G185"/>
    <mergeCell ref="A187:D187"/>
    <mergeCell ref="F186:G186"/>
    <mergeCell ref="A94:D94"/>
    <mergeCell ref="F94:G94"/>
    <mergeCell ref="A92:D92"/>
    <mergeCell ref="A91:D91"/>
    <mergeCell ref="F91:G91"/>
    <mergeCell ref="F92:G92"/>
    <mergeCell ref="A90:D90"/>
    <mergeCell ref="A82:D82"/>
    <mergeCell ref="F82:G82"/>
    <mergeCell ref="F90:G90"/>
    <mergeCell ref="A89:D89"/>
    <mergeCell ref="A88:D88"/>
    <mergeCell ref="A87:D87"/>
    <mergeCell ref="A86:D86"/>
    <mergeCell ref="A83:D83"/>
    <mergeCell ref="A85:D85"/>
    <mergeCell ref="A84:D84"/>
    <mergeCell ref="F83:G83"/>
    <mergeCell ref="F84:G84"/>
    <mergeCell ref="F85:G85"/>
    <mergeCell ref="F86:G86"/>
    <mergeCell ref="F87:G87"/>
    <mergeCell ref="F88:G88"/>
    <mergeCell ref="F89:G89"/>
    <mergeCell ref="A93:D93"/>
    <mergeCell ref="F93:G93"/>
    <mergeCell ref="A161:D161"/>
    <mergeCell ref="A157:D157"/>
    <mergeCell ref="A158:D158"/>
    <mergeCell ref="A159:D159"/>
    <mergeCell ref="A160:D160"/>
    <mergeCell ref="F160:G160"/>
    <mergeCell ref="A152:D152"/>
    <mergeCell ref="F151:G151"/>
    <mergeCell ref="A153:D153"/>
    <mergeCell ref="A109:D109"/>
    <mergeCell ref="F109:G109"/>
    <mergeCell ref="A146:D146"/>
    <mergeCell ref="F145:G145"/>
    <mergeCell ref="A113:D113"/>
    <mergeCell ref="F113:G113"/>
    <mergeCell ref="F152:G152"/>
  </mergeCells>
  <printOptions/>
  <pageMargins left="0.7086614173228347" right="0" top="0.7480314960629921" bottom="0.15748031496062992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="110" zoomScaleSheetLayoutView="110" zoomScalePageLayoutView="0" workbookViewId="0" topLeftCell="A19">
      <selection activeCell="C17" sqref="C17"/>
    </sheetView>
  </sheetViews>
  <sheetFormatPr defaultColWidth="9.140625" defaultRowHeight="12.75"/>
  <cols>
    <col min="1" max="1" width="57.57421875" style="146" customWidth="1"/>
    <col min="2" max="2" width="22.7109375" style="146" customWidth="1"/>
    <col min="3" max="3" width="9.7109375" style="146" customWidth="1"/>
    <col min="4" max="4" width="0.13671875" style="146" hidden="1" customWidth="1"/>
    <col min="5" max="16384" width="9.140625" style="146" customWidth="1"/>
  </cols>
  <sheetData>
    <row r="1" spans="1:4" ht="12.75" customHeight="1">
      <c r="A1" s="145"/>
      <c r="B1" s="681" t="s">
        <v>238</v>
      </c>
      <c r="C1" s="681"/>
      <c r="D1" s="681"/>
    </row>
    <row r="2" spans="1:4" ht="12.75" customHeight="1">
      <c r="A2" s="681" t="s">
        <v>363</v>
      </c>
      <c r="B2" s="681"/>
      <c r="C2" s="681"/>
      <c r="D2" s="681"/>
    </row>
    <row r="3" spans="1:4" ht="12.75" customHeight="1">
      <c r="A3" s="681" t="s">
        <v>401</v>
      </c>
      <c r="B3" s="681"/>
      <c r="C3" s="681"/>
      <c r="D3" s="681"/>
    </row>
    <row r="4" spans="1:4" ht="13.5" customHeight="1">
      <c r="A4" s="681" t="s">
        <v>461</v>
      </c>
      <c r="B4" s="681"/>
      <c r="C4" s="681"/>
      <c r="D4" s="681"/>
    </row>
    <row r="5" spans="1:4" ht="12.75">
      <c r="A5" s="145"/>
      <c r="B5" s="679" t="s">
        <v>548</v>
      </c>
      <c r="C5" s="680"/>
      <c r="D5" s="680"/>
    </row>
    <row r="6" spans="1:4" ht="12.75">
      <c r="A6" s="145"/>
      <c r="B6" s="147"/>
      <c r="C6" s="3"/>
      <c r="D6" s="3"/>
    </row>
    <row r="7" spans="1:4" ht="12.75">
      <c r="A7" s="145"/>
      <c r="B7" s="147"/>
      <c r="C7" s="3"/>
      <c r="D7" s="3"/>
    </row>
    <row r="8" spans="1:4" ht="43.5" customHeight="1">
      <c r="A8" s="684" t="s">
        <v>460</v>
      </c>
      <c r="B8" s="684"/>
      <c r="C8" s="684"/>
      <c r="D8" s="684"/>
    </row>
    <row r="9" spans="1:4" ht="12.75">
      <c r="A9" s="145"/>
      <c r="B9" s="147"/>
      <c r="C9" s="3"/>
      <c r="D9" s="3"/>
    </row>
    <row r="10" spans="1:4" ht="12.75">
      <c r="A10" s="147"/>
      <c r="B10" s="147"/>
      <c r="C10" s="3" t="s">
        <v>239</v>
      </c>
      <c r="D10" s="3"/>
    </row>
    <row r="11" spans="1:4" ht="15">
      <c r="A11" s="148" t="s">
        <v>121</v>
      </c>
      <c r="B11" s="148" t="s">
        <v>240</v>
      </c>
      <c r="C11" s="149" t="s">
        <v>439</v>
      </c>
      <c r="D11" s="3"/>
    </row>
    <row r="12" spans="1:4" ht="13.5">
      <c r="A12" s="151" t="s">
        <v>241</v>
      </c>
      <c r="B12" s="152" t="s">
        <v>242</v>
      </c>
      <c r="C12" s="153">
        <f>C14+C24+C19</f>
        <v>807.8999999999883</v>
      </c>
      <c r="D12" s="153">
        <f>D13+D24</f>
        <v>1</v>
      </c>
    </row>
    <row r="13" spans="1:4" ht="13.5" customHeight="1">
      <c r="A13" s="154" t="s">
        <v>243</v>
      </c>
      <c r="B13" s="152" t="s">
        <v>244</v>
      </c>
      <c r="C13" s="153">
        <f>C14+C19+C24</f>
        <v>807.8999999999883</v>
      </c>
      <c r="D13" s="155">
        <f>D19</f>
        <v>1</v>
      </c>
    </row>
    <row r="14" spans="1:4" ht="13.5" customHeight="1">
      <c r="A14" s="154" t="s">
        <v>104</v>
      </c>
      <c r="B14" s="296" t="s">
        <v>245</v>
      </c>
      <c r="C14" s="155">
        <f>C15+C17</f>
        <v>282.79999999999995</v>
      </c>
      <c r="D14" s="155"/>
    </row>
    <row r="15" spans="1:4" ht="27.75" customHeight="1">
      <c r="A15" s="157" t="s">
        <v>246</v>
      </c>
      <c r="B15" s="163" t="s">
        <v>247</v>
      </c>
      <c r="C15" s="159">
        <f>C16</f>
        <v>282.79999999999995</v>
      </c>
      <c r="D15" s="155"/>
    </row>
    <row r="16" spans="1:4" ht="25.5" customHeight="1">
      <c r="A16" s="157" t="s">
        <v>248</v>
      </c>
      <c r="B16" s="163" t="s">
        <v>249</v>
      </c>
      <c r="C16" s="159">
        <f>1159.6-876.8</f>
        <v>282.79999999999995</v>
      </c>
      <c r="D16" s="155"/>
    </row>
    <row r="17" spans="1:4" ht="26.25" customHeight="1">
      <c r="A17" s="157" t="s">
        <v>250</v>
      </c>
      <c r="B17" s="163" t="s">
        <v>251</v>
      </c>
      <c r="C17" s="159">
        <f>C18</f>
        <v>0</v>
      </c>
      <c r="D17" s="155"/>
    </row>
    <row r="18" spans="1:4" ht="25.5" customHeight="1">
      <c r="A18" s="157" t="s">
        <v>252</v>
      </c>
      <c r="B18" s="163" t="s">
        <v>253</v>
      </c>
      <c r="C18" s="159">
        <v>0</v>
      </c>
      <c r="D18" s="155"/>
    </row>
    <row r="19" spans="1:4" ht="24.75" customHeight="1">
      <c r="A19" s="328" t="s">
        <v>105</v>
      </c>
      <c r="B19" s="152" t="s">
        <v>416</v>
      </c>
      <c r="C19" s="155">
        <f>C22</f>
        <v>-351.7</v>
      </c>
      <c r="D19" s="155">
        <f>D20</f>
        <v>1</v>
      </c>
    </row>
    <row r="20" spans="1:4" ht="27.75" customHeight="1">
      <c r="A20" s="161" t="s">
        <v>254</v>
      </c>
      <c r="B20" s="162" t="s">
        <v>417</v>
      </c>
      <c r="C20" s="155">
        <f>C21</f>
        <v>0</v>
      </c>
      <c r="D20" s="155">
        <f>D21</f>
        <v>1</v>
      </c>
    </row>
    <row r="21" spans="1:4" ht="36" customHeight="1">
      <c r="A21" s="157" t="s">
        <v>255</v>
      </c>
      <c r="B21" s="163" t="s">
        <v>418</v>
      </c>
      <c r="C21" s="155">
        <v>0</v>
      </c>
      <c r="D21" s="155">
        <v>1</v>
      </c>
    </row>
    <row r="22" spans="1:4" ht="38.25" customHeight="1">
      <c r="A22" s="161" t="s">
        <v>256</v>
      </c>
      <c r="B22" s="162" t="s">
        <v>419</v>
      </c>
      <c r="C22" s="155">
        <f>C23</f>
        <v>-351.7</v>
      </c>
      <c r="D22" s="155">
        <f>D23</f>
        <v>0</v>
      </c>
    </row>
    <row r="23" spans="1:4" ht="37.5" customHeight="1">
      <c r="A23" s="157" t="s">
        <v>257</v>
      </c>
      <c r="B23" s="163" t="s">
        <v>420</v>
      </c>
      <c r="C23" s="155">
        <v>-351.7</v>
      </c>
      <c r="D23" s="3"/>
    </row>
    <row r="24" spans="1:4" ht="29.25" customHeight="1">
      <c r="A24" s="160" t="s">
        <v>258</v>
      </c>
      <c r="B24" s="152" t="s">
        <v>259</v>
      </c>
      <c r="C24" s="153">
        <f>C25+C29</f>
        <v>876.7999999999884</v>
      </c>
      <c r="D24" s="153">
        <f>D25+D29</f>
        <v>0</v>
      </c>
    </row>
    <row r="25" spans="1:4" ht="14.25" customHeight="1">
      <c r="A25" s="161" t="s">
        <v>260</v>
      </c>
      <c r="B25" s="152" t="s">
        <v>261</v>
      </c>
      <c r="C25" s="165">
        <f aca="true" t="shared" si="0" ref="C25:D27">C26</f>
        <v>-126077.40000000001</v>
      </c>
      <c r="D25" s="165">
        <f t="shared" si="0"/>
        <v>0</v>
      </c>
    </row>
    <row r="26" spans="1:4" ht="15.75" customHeight="1">
      <c r="A26" s="157" t="s">
        <v>262</v>
      </c>
      <c r="B26" s="162" t="s">
        <v>263</v>
      </c>
      <c r="C26" s="166">
        <f t="shared" si="0"/>
        <v>-126077.40000000001</v>
      </c>
      <c r="D26" s="166">
        <f t="shared" si="0"/>
        <v>0</v>
      </c>
    </row>
    <row r="27" spans="1:4" ht="18.75" customHeight="1">
      <c r="A27" s="157" t="s">
        <v>264</v>
      </c>
      <c r="B27" s="162" t="s">
        <v>265</v>
      </c>
      <c r="C27" s="166">
        <f t="shared" si="0"/>
        <v>-126077.40000000001</v>
      </c>
      <c r="D27" s="166">
        <f t="shared" si="0"/>
        <v>0</v>
      </c>
    </row>
    <row r="28" spans="1:4" ht="27.75" customHeight="1">
      <c r="A28" s="157" t="s">
        <v>266</v>
      </c>
      <c r="B28" s="162" t="s">
        <v>267</v>
      </c>
      <c r="C28" s="166">
        <f>-124917.8-1159.6</f>
        <v>-126077.40000000001</v>
      </c>
      <c r="D28" s="3"/>
    </row>
    <row r="29" spans="1:4" ht="16.5" customHeight="1">
      <c r="A29" s="161" t="s">
        <v>268</v>
      </c>
      <c r="B29" s="152" t="s">
        <v>269</v>
      </c>
      <c r="C29" s="155">
        <f aca="true" t="shared" si="1" ref="C29:D31">C30</f>
        <v>126954.2</v>
      </c>
      <c r="D29" s="155">
        <f t="shared" si="1"/>
        <v>0</v>
      </c>
    </row>
    <row r="30" spans="1:4" ht="16.5" customHeight="1">
      <c r="A30" s="157" t="s">
        <v>270</v>
      </c>
      <c r="B30" s="162" t="s">
        <v>271</v>
      </c>
      <c r="C30" s="166">
        <f t="shared" si="1"/>
        <v>126954.2</v>
      </c>
      <c r="D30" s="166">
        <f t="shared" si="1"/>
        <v>0</v>
      </c>
    </row>
    <row r="31" spans="1:4" ht="12.75">
      <c r="A31" s="157" t="s">
        <v>272</v>
      </c>
      <c r="B31" s="162" t="s">
        <v>273</v>
      </c>
      <c r="C31" s="166">
        <f t="shared" si="1"/>
        <v>126954.2</v>
      </c>
      <c r="D31" s="166">
        <f t="shared" si="1"/>
        <v>0</v>
      </c>
    </row>
    <row r="32" spans="1:4" ht="25.5">
      <c r="A32" s="157" t="s">
        <v>274</v>
      </c>
      <c r="B32" s="162" t="s">
        <v>275</v>
      </c>
      <c r="C32" s="166">
        <f>126602.5+351.7</f>
        <v>126954.2</v>
      </c>
      <c r="D32" s="3"/>
    </row>
    <row r="36" spans="1:4" ht="12.75">
      <c r="A36" s="168"/>
      <c r="B36" s="685"/>
      <c r="C36" s="678"/>
      <c r="D36" s="678"/>
    </row>
    <row r="37" spans="1:4" ht="12.75">
      <c r="A37" s="168"/>
      <c r="B37" s="677"/>
      <c r="C37" s="678"/>
      <c r="D37" s="678"/>
    </row>
    <row r="38" spans="1:4" ht="12.75">
      <c r="A38" s="168"/>
      <c r="B38" s="677"/>
      <c r="C38" s="678"/>
      <c r="D38" s="678"/>
    </row>
    <row r="39" spans="1:4" ht="12.75">
      <c r="A39" s="168"/>
      <c r="B39" s="677"/>
      <c r="C39" s="678"/>
      <c r="D39" s="678"/>
    </row>
    <row r="40" spans="1:4" ht="12.75">
      <c r="A40" s="168"/>
      <c r="B40" s="677"/>
      <c r="C40" s="678"/>
      <c r="D40" s="678"/>
    </row>
    <row r="41" spans="1:4" ht="12.75">
      <c r="A41" s="168"/>
      <c r="B41" s="683"/>
      <c r="C41" s="678"/>
      <c r="D41" s="678"/>
    </row>
    <row r="42" spans="1:4" ht="12.75">
      <c r="A42" s="168"/>
      <c r="B42" s="170"/>
      <c r="C42" s="171"/>
      <c r="D42" s="171"/>
    </row>
    <row r="43" spans="1:4" ht="12.75">
      <c r="A43" s="168"/>
      <c r="B43" s="170"/>
      <c r="C43" s="171"/>
      <c r="D43" s="171"/>
    </row>
    <row r="44" spans="1:4" ht="15.75">
      <c r="A44" s="682"/>
      <c r="B44" s="682"/>
      <c r="C44" s="682"/>
      <c r="D44" s="682"/>
    </row>
    <row r="45" spans="1:4" ht="12.75">
      <c r="A45" s="168"/>
      <c r="B45" s="170"/>
      <c r="C45" s="171"/>
      <c r="D45" s="171"/>
    </row>
    <row r="46" spans="1:4" ht="12.75">
      <c r="A46" s="170"/>
      <c r="B46" s="170"/>
      <c r="C46" s="171"/>
      <c r="D46" s="171"/>
    </row>
    <row r="47" spans="1:4" ht="15">
      <c r="A47" s="172"/>
      <c r="B47" s="172"/>
      <c r="C47" s="173"/>
      <c r="D47" s="171"/>
    </row>
    <row r="48" spans="1:4" ht="13.5">
      <c r="A48" s="175"/>
      <c r="B48" s="176"/>
      <c r="C48" s="177"/>
      <c r="D48" s="177"/>
    </row>
    <row r="49" spans="1:4" ht="12.75">
      <c r="A49" s="178"/>
      <c r="B49" s="176"/>
      <c r="C49" s="179"/>
      <c r="D49" s="179"/>
    </row>
    <row r="50" spans="1:4" ht="12.75">
      <c r="A50" s="178"/>
      <c r="B50" s="180"/>
      <c r="C50" s="179"/>
      <c r="D50" s="179"/>
    </row>
    <row r="51" spans="1:4" ht="12.75">
      <c r="A51" s="181"/>
      <c r="B51" s="182"/>
      <c r="C51" s="183"/>
      <c r="D51" s="179"/>
    </row>
    <row r="52" spans="1:4" ht="12.75">
      <c r="A52" s="181"/>
      <c r="B52" s="182"/>
      <c r="C52" s="183"/>
      <c r="D52" s="179"/>
    </row>
    <row r="53" spans="1:4" ht="12.75">
      <c r="A53" s="181"/>
      <c r="B53" s="182"/>
      <c r="C53" s="183"/>
      <c r="D53" s="179"/>
    </row>
    <row r="54" spans="1:4" ht="12.75">
      <c r="A54" s="181"/>
      <c r="B54" s="182"/>
      <c r="C54" s="183"/>
      <c r="D54" s="179"/>
    </row>
    <row r="55" spans="1:4" ht="13.5">
      <c r="A55" s="184"/>
      <c r="B55" s="176"/>
      <c r="C55" s="179"/>
      <c r="D55" s="179"/>
    </row>
    <row r="56" spans="1:4" ht="12.75">
      <c r="A56" s="185"/>
      <c r="B56" s="186"/>
      <c r="C56" s="179"/>
      <c r="D56" s="179"/>
    </row>
    <row r="57" spans="1:4" ht="12.75">
      <c r="A57" s="181"/>
      <c r="B57" s="187"/>
      <c r="C57" s="179"/>
      <c r="D57" s="179"/>
    </row>
    <row r="58" spans="1:4" ht="12.75">
      <c r="A58" s="185"/>
      <c r="B58" s="186"/>
      <c r="C58" s="179"/>
      <c r="D58" s="179"/>
    </row>
    <row r="59" spans="1:4" ht="12.75">
      <c r="A59" s="181"/>
      <c r="B59" s="187"/>
      <c r="C59" s="179"/>
      <c r="D59" s="171"/>
    </row>
    <row r="60" spans="1:4" ht="13.5">
      <c r="A60" s="184"/>
      <c r="B60" s="176"/>
      <c r="C60" s="177"/>
      <c r="D60" s="177"/>
    </row>
    <row r="61" spans="1:4" ht="12.75">
      <c r="A61" s="185"/>
      <c r="B61" s="176"/>
      <c r="C61" s="190"/>
      <c r="D61" s="190"/>
    </row>
    <row r="62" spans="1:4" ht="12.75">
      <c r="A62" s="181"/>
      <c r="B62" s="186"/>
      <c r="C62" s="191"/>
      <c r="D62" s="191"/>
    </row>
    <row r="63" spans="1:4" ht="12.75">
      <c r="A63" s="181"/>
      <c r="B63" s="186"/>
      <c r="C63" s="191"/>
      <c r="D63" s="191"/>
    </row>
    <row r="64" spans="1:4" ht="12.75">
      <c r="A64" s="181"/>
      <c r="B64" s="186"/>
      <c r="C64" s="191"/>
      <c r="D64" s="171"/>
    </row>
    <row r="65" spans="1:4" ht="12.75">
      <c r="A65" s="185"/>
      <c r="B65" s="176"/>
      <c r="C65" s="179"/>
      <c r="D65" s="179"/>
    </row>
    <row r="66" spans="1:4" ht="12.75">
      <c r="A66" s="181"/>
      <c r="B66" s="186"/>
      <c r="C66" s="191"/>
      <c r="D66" s="191"/>
    </row>
    <row r="67" spans="1:4" ht="12.75">
      <c r="A67" s="181"/>
      <c r="B67" s="186"/>
      <c r="C67" s="191"/>
      <c r="D67" s="191"/>
    </row>
    <row r="68" spans="1:4" ht="12.75">
      <c r="A68" s="181"/>
      <c r="B68" s="186"/>
      <c r="C68" s="191"/>
      <c r="D68" s="171"/>
    </row>
    <row r="69" spans="1:4" ht="12.75">
      <c r="A69" s="169"/>
      <c r="B69" s="169"/>
      <c r="C69" s="169"/>
      <c r="D69" s="169"/>
    </row>
    <row r="70" spans="1:4" ht="12.75">
      <c r="A70" s="169"/>
      <c r="B70" s="169"/>
      <c r="C70" s="169"/>
      <c r="D70" s="169"/>
    </row>
    <row r="71" spans="1:4" ht="12.75">
      <c r="A71" s="169"/>
      <c r="B71" s="169"/>
      <c r="C71" s="169"/>
      <c r="D71" s="169"/>
    </row>
    <row r="72" spans="1:4" ht="12.75">
      <c r="A72" s="169"/>
      <c r="B72" s="169"/>
      <c r="C72" s="169"/>
      <c r="D72" s="169"/>
    </row>
    <row r="73" spans="1:4" ht="12.75">
      <c r="A73" s="169"/>
      <c r="B73" s="169"/>
      <c r="C73" s="169"/>
      <c r="D73" s="169"/>
    </row>
    <row r="74" spans="1:4" ht="12.75">
      <c r="A74" s="169"/>
      <c r="B74" s="169"/>
      <c r="C74" s="169"/>
      <c r="D74" s="169"/>
    </row>
    <row r="75" spans="1:4" ht="12.75">
      <c r="A75" s="169"/>
      <c r="B75" s="169"/>
      <c r="C75" s="169"/>
      <c r="D75" s="169"/>
    </row>
    <row r="76" spans="1:4" ht="12.75">
      <c r="A76" s="169"/>
      <c r="B76" s="169"/>
      <c r="C76" s="169"/>
      <c r="D76" s="169"/>
    </row>
    <row r="77" spans="1:4" ht="12.75">
      <c r="A77" s="169"/>
      <c r="B77" s="169"/>
      <c r="C77" s="169"/>
      <c r="D77" s="169"/>
    </row>
    <row r="78" spans="1:4" ht="12.75">
      <c r="A78" s="169"/>
      <c r="B78" s="169"/>
      <c r="C78" s="169"/>
      <c r="D78" s="169"/>
    </row>
    <row r="79" spans="1:4" ht="12.75">
      <c r="A79" s="169"/>
      <c r="B79" s="169"/>
      <c r="C79" s="169"/>
      <c r="D79" s="169"/>
    </row>
    <row r="80" spans="1:4" ht="12.75">
      <c r="A80" s="169"/>
      <c r="B80" s="169"/>
      <c r="C80" s="169"/>
      <c r="D80" s="169"/>
    </row>
    <row r="81" spans="1:4" ht="12.75">
      <c r="A81" s="169"/>
      <c r="B81" s="169"/>
      <c r="C81" s="169"/>
      <c r="D81" s="169"/>
    </row>
    <row r="82" spans="1:4" ht="12.75">
      <c r="A82" s="169"/>
      <c r="B82" s="169"/>
      <c r="C82" s="169"/>
      <c r="D82" s="169"/>
    </row>
  </sheetData>
  <sheetProtection/>
  <mergeCells count="13">
    <mergeCell ref="A8:D8"/>
    <mergeCell ref="B36:D36"/>
    <mergeCell ref="B37:D37"/>
    <mergeCell ref="B38:D38"/>
    <mergeCell ref="B5:D5"/>
    <mergeCell ref="B1:D1"/>
    <mergeCell ref="A44:D44"/>
    <mergeCell ref="A2:D2"/>
    <mergeCell ref="A3:D3"/>
    <mergeCell ref="A4:D4"/>
    <mergeCell ref="B39:D39"/>
    <mergeCell ref="B40:D40"/>
    <mergeCell ref="B41:D4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2021-02-04T06:42:28Z</cp:lastPrinted>
  <dcterms:created xsi:type="dcterms:W3CDTF">1996-10-08T23:32:33Z</dcterms:created>
  <dcterms:modified xsi:type="dcterms:W3CDTF">2021-02-04T14:07:37Z</dcterms:modified>
  <cp:category/>
  <cp:version/>
  <cp:contentType/>
  <cp:contentStatus/>
</cp:coreProperties>
</file>