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4"/>
  </bookViews>
  <sheets>
    <sheet name="прил.13 " sheetId="1" r:id="rId1"/>
    <sheet name="прил.12" sheetId="2" r:id="rId2"/>
    <sheet name="прил.11" sheetId="3" r:id="rId3"/>
    <sheet name="прил.1" sheetId="4" r:id="rId4"/>
    <sheet name="прил.2" sheetId="5" r:id="rId5"/>
    <sheet name="прил.3" sheetId="6" r:id="rId6"/>
    <sheet name="прил.4" sheetId="7" r:id="rId7"/>
    <sheet name="Лист5" sheetId="8" r:id="rId8"/>
    <sheet name="Лист6" sheetId="9" r:id="rId9"/>
    <sheet name="Лист7" sheetId="10" r:id="rId10"/>
    <sheet name="Лист8" sheetId="11" r:id="rId11"/>
    <sheet name="Лист9" sheetId="12" r:id="rId12"/>
    <sheet name="Лист10" sheetId="13" r:id="rId13"/>
    <sheet name="Лист11" sheetId="14" r:id="rId14"/>
    <sheet name="Лист12" sheetId="15" r:id="rId15"/>
    <sheet name="Лист13" sheetId="16" r:id="rId16"/>
  </sheets>
  <definedNames>
    <definedName name="_xlnm.Print_Area" localSheetId="7">'Лист5'!$A$1:$I$59</definedName>
    <definedName name="_xlnm.Print_Area" localSheetId="1">'прил.12'!$A$1:$L$32</definedName>
  </definedNames>
  <calcPr fullCalcOnLoad="1"/>
</workbook>
</file>

<file path=xl/sharedStrings.xml><?xml version="1.0" encoding="utf-8"?>
<sst xmlns="http://schemas.openxmlformats.org/spreadsheetml/2006/main" count="412" uniqueCount="240">
  <si>
    <t>Наименование</t>
  </si>
  <si>
    <t>Код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</si>
  <si>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</si>
  <si>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</si>
  <si>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</si>
  <si>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</si>
  <si>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</si>
  <si>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</si>
  <si>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</si>
  <si>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субъектов Российской Федерации</t>
  </si>
  <si>
    <t>Источники внутреннего финансирования дефицита бюджета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</si>
  <si>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</si>
  <si>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</si>
  <si>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</si>
  <si>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</si>
  <si>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</si>
  <si>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</si>
  <si>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</si>
  <si>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</si>
  <si>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</si>
  <si>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"О бюджете муниципального образования</t>
  </si>
  <si>
    <t>(тыс.руб.)</t>
  </si>
  <si>
    <t>к решению Думы муниципального</t>
  </si>
  <si>
    <t>образования "Нукутский район"</t>
  </si>
  <si>
    <t>Бюджетные кредиты от других бюджетов бюджетной системы Российской Федерации в валюте Российской Федерации</t>
  </si>
  <si>
    <t>033 01 03 00 00 00 0000 000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</si>
  <si>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</si>
  <si>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033 01 03 00 00 00 0000 700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</si>
  <si>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</si>
  <si>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033 01 03 00 00 05 0000 710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</si>
  <si>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</si>
  <si>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033 01 03 00 00 00 0000 800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</si>
  <si>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</si>
  <si>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033 01 03 00 00 05 0000 810</t>
  </si>
  <si>
    <t>000 01 05 02 01 05 0000 510</t>
  </si>
  <si>
    <t>000 01 05 02 01 05 0000 610</t>
  </si>
  <si>
    <t>"Нукутский район" на 2013 год и на плановый период 2014 и 2015 годов"</t>
  </si>
  <si>
    <r>
      <t>от _____________</t>
    </r>
    <r>
      <rPr>
        <u val="single"/>
        <sz val="10"/>
        <rFont val="Times New Roman"/>
        <family val="1"/>
      </rPr>
      <t xml:space="preserve"> 2012 года </t>
    </r>
    <r>
      <rPr>
        <sz val="10"/>
        <rFont val="Times New Roman"/>
        <family val="1"/>
      </rPr>
      <t>№ _____</t>
    </r>
  </si>
  <si>
    <t>2014 г.</t>
  </si>
  <si>
    <t>2015 г.</t>
  </si>
  <si>
    <t>Приложение 19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</si>
  <si>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</si>
  <si>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</si>
  <si>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Кредиты, полученные в валюте Российской Федерации от кредитных организаций бюджетами субъектов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</si>
  <si>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</si>
  <si>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</si>
  <si>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033 01 02 00 00 00 0000 000</t>
  </si>
  <si>
    <t>033 01 02 00 00 00 0000 700</t>
  </si>
  <si>
    <t>033 01 02 00 00 02 0000 710</t>
  </si>
  <si>
    <t>033 01 02 00 00 00 0000 800</t>
  </si>
  <si>
    <t>033 01 02 00 00 02 0000 810</t>
  </si>
  <si>
    <r>
      <t>от __</t>
    </r>
    <r>
      <rPr>
        <u val="single"/>
        <sz val="10"/>
        <rFont val="Times New Roman"/>
        <family val="1"/>
      </rPr>
      <t xml:space="preserve"> декабря 2016 года </t>
    </r>
    <r>
      <rPr>
        <sz val="10"/>
        <rFont val="Times New Roman"/>
        <family val="1"/>
      </rPr>
      <t>№ __</t>
    </r>
  </si>
  <si>
    <t>2018 г.</t>
  </si>
  <si>
    <t>2019 г.</t>
  </si>
  <si>
    <t>Источники внутреннего финансирования
 дефицита бюджета муниципального образования "Новонукутское" на 2017 год</t>
  </si>
  <si>
    <t>Приложение 13</t>
  </si>
  <si>
    <t>образования "овонукутское"</t>
  </si>
  <si>
    <t>"Новонукутское" на 2017 год и на плановый период 2018 и 2019 годов"</t>
  </si>
  <si>
    <t>"О проекте бюджета муниципального образования</t>
  </si>
  <si>
    <t>образования "Новонукутское"</t>
  </si>
  <si>
    <t>Источники внутреннего финансирования
 дефицита бюджета муниципального образования "Новонукутское" на плановый период 2018 и 2019 годов</t>
  </si>
  <si>
    <t>дефицита бюджета муниципального образования "Новонукутское" на 2017 год</t>
  </si>
  <si>
    <r>
      <t>от 28</t>
    </r>
    <r>
      <rPr>
        <u val="single"/>
        <sz val="10"/>
        <rFont val="Times New Roman"/>
        <family val="1"/>
      </rPr>
      <t xml:space="preserve"> декабря 2016 года </t>
    </r>
    <r>
      <rPr>
        <sz val="10"/>
        <rFont val="Times New Roman"/>
        <family val="1"/>
      </rPr>
      <t>№ 36</t>
    </r>
  </si>
  <si>
    <t>Приложение 12</t>
  </si>
  <si>
    <t>Приложение 11</t>
  </si>
  <si>
    <t>О бюджете муниципального образования 
 Новонукутское" на 2017 год и на плановый период 2018 и 2019 годов"</t>
  </si>
  <si>
    <t>от 28 декабря 2016 года № 36</t>
  </si>
  <si>
    <t xml:space="preserve">Источники внутреннего финансирования
 </t>
  </si>
  <si>
    <t>Приложение 1</t>
  </si>
  <si>
    <t xml:space="preserve">                                  к решению Думы МО "Новонукутское"</t>
  </si>
  <si>
    <t xml:space="preserve">                                        "О бюджете МО "Новонукутское"</t>
  </si>
  <si>
    <t xml:space="preserve">                                  на 2017 г. " и плановый период 2018-</t>
  </si>
  <si>
    <t xml:space="preserve">                                  2019 г. № 36 от 28 декабря 2016 г.</t>
  </si>
  <si>
    <t>Прогнозируемые доходы муниципального образования "Новонукутское" на 2017 год</t>
  </si>
  <si>
    <t xml:space="preserve">      тыс.рублей</t>
  </si>
  <si>
    <t xml:space="preserve">                КБК</t>
  </si>
  <si>
    <t xml:space="preserve">                Наименование</t>
  </si>
  <si>
    <t>2017 год</t>
  </si>
  <si>
    <t>000 1 00 00000 00 0000 000</t>
  </si>
  <si>
    <t>000 1 01 00000 00 0000 000</t>
  </si>
  <si>
    <t>000 1 01 02000 01 000 000</t>
  </si>
  <si>
    <t>000 1 01 02010 01 0000 110</t>
  </si>
  <si>
    <t>000 1 03 02200 01 0000 110</t>
  </si>
  <si>
    <t>000 1 03 02230 01 0000 110</t>
  </si>
  <si>
    <t>000 1 03 02240 01 0000 110</t>
  </si>
  <si>
    <t>000 1 03 02250 01 0000 110</t>
  </si>
  <si>
    <t>000 1 03 02260 01 0000 110</t>
  </si>
  <si>
    <t>000 1 05 03000 00 0000 110</t>
  </si>
  <si>
    <t>000 1 05 03010 01 0000 110</t>
  </si>
  <si>
    <t>000 1 06 00000 00 0000 000</t>
  </si>
  <si>
    <t>000 1 06 01030 10 0000 110</t>
  </si>
  <si>
    <t>000 1 06 06000 00 0000 110</t>
  </si>
  <si>
    <t>000 1 06 06033 10 0000 110</t>
  </si>
  <si>
    <t>000 1 06 06043 10 0000 110</t>
  </si>
  <si>
    <t>000  1 11 00000 00 0000 000</t>
  </si>
  <si>
    <t>000 1  11 09045 10 0000 120</t>
  </si>
  <si>
    <t>000 1 16 00000 00 0000 000</t>
  </si>
  <si>
    <t>000 1 16 90050 10 000 140</t>
  </si>
  <si>
    <t>000 1 17 00000 00 0000 000</t>
  </si>
  <si>
    <t>000 1 17 01000 00 0000 180</t>
  </si>
  <si>
    <t>000 1 17 01050 10 0000 180</t>
  </si>
  <si>
    <t>000 1 17 05000 00 0000 180</t>
  </si>
  <si>
    <t>000 1 17 05050 10 0000 180</t>
  </si>
  <si>
    <t>000 2 00 00000 00 0000 000</t>
  </si>
  <si>
    <t>000 2 02 00000 00 0000 000</t>
  </si>
  <si>
    <t>000 2 02 10000 00 0000 151</t>
  </si>
  <si>
    <t>000 2 02 01010 00 0000 151</t>
  </si>
  <si>
    <t>000 2 02 15001 10 0000 151</t>
  </si>
  <si>
    <t>000 2 02 01001 10 0000 151</t>
  </si>
  <si>
    <t>000 2 02 01003 10 0000 151</t>
  </si>
  <si>
    <t>000 2 02 29999 10 0000 151</t>
  </si>
  <si>
    <t>000 2 02 35118 10 0000 151</t>
  </si>
  <si>
    <t>000 2 02 30024 10 0000 151</t>
  </si>
  <si>
    <t>000 2 02 49999 10 0000 151</t>
  </si>
  <si>
    <t>ВСЕГО ДОХОДЫ:</t>
  </si>
  <si>
    <t>ДОХОДЫ</t>
  </si>
  <si>
    <t>НАЛОГ НА ПРИБЫЛЬ, ДОХОДЫ</t>
  </si>
  <si>
    <t>Налог на доходы физических лиц</t>
  </si>
  <si>
    <t xml:space="preserve"> -налог на доходы физ.лиц с доходов</t>
  </si>
  <si>
    <t>Доходы от уплаты акцизов на ГСМ</t>
  </si>
  <si>
    <t>Доходы от уплаты акцизов на дизельное топливо,зачисляемый в местный бюджет</t>
  </si>
  <si>
    <t>Доходы от уплаты акцизов на моторное масла для дизельных и (или) карбюраторных (ижекторных) двигателей,зачисляемый в местный бюджет</t>
  </si>
  <si>
    <t>Доходы от уплаты акцизов на автомобильный бензин, производимый на территории РФ,зачисляеый в местный бюджет</t>
  </si>
  <si>
    <t>Доходы от уплаты акцизов на прямогонный бензин, производимый на территории РФ, зачисляемый в местный бюджет</t>
  </si>
  <si>
    <t>Сельскохозяйственный налог</t>
  </si>
  <si>
    <t>Единый сельскохозяйственный налог</t>
  </si>
  <si>
    <t xml:space="preserve">Налог на имущество </t>
  </si>
  <si>
    <t>Налог на имущество физ.лиц</t>
  </si>
  <si>
    <t xml:space="preserve">                        Земельный налог</t>
  </si>
  <si>
    <t>земельный налог,взимаемый по ставке, подп.1п.1 ст.394 НК РФ</t>
  </si>
  <si>
    <t>земельный налог,взимаемый по ставке, подп.2п.1 ст.394 НК РФ</t>
  </si>
  <si>
    <t>Доходы от исп-я имущ-ва наход. в гос. и муниципальной собственности</t>
  </si>
  <si>
    <t>Прочие поступления от использования имущества,находящегося в собственности поселений (за исключением имущества муниципальных автономных учреждений,а также имущества муниципальных унитарных предприятий в том числе казённых)</t>
  </si>
  <si>
    <t>ПРОЧИЕ ПОСТУПЛЕНИЯ</t>
  </si>
  <si>
    <t>Прочие поступления от денежных взысканий (штрафов) и иных сумм в возмещения ущерба, зачисляемые в доходы сельских поселений</t>
  </si>
  <si>
    <t xml:space="preserve">                             ПРОЧИЕ НЕНАЛОГОВЫЕ ДОХОДЫ</t>
  </si>
  <si>
    <t xml:space="preserve"> Невыясненные поступления</t>
  </si>
  <si>
    <t>Невыясненные поступления, зачисляемые в местный бюджет</t>
  </si>
  <si>
    <t>Прочие неналоговые доходы</t>
  </si>
  <si>
    <t>Прочие неналоговые доходы местных бюджетов</t>
  </si>
  <si>
    <t>БЕЗВОЗМЕЗДНОЕ ПОСТУПЛЕНИЯ</t>
  </si>
  <si>
    <t>Безвозметное пос-е от других бюджетов бюджет.системы РФ</t>
  </si>
  <si>
    <t>Дотация от других бюджетов системы РФ</t>
  </si>
  <si>
    <t>Дотация на выравниваение уровня бюджетной обеспеченности</t>
  </si>
  <si>
    <t>Дотация бюджетам поселений на выравнивание бюджетной обеспеченности (область)</t>
  </si>
  <si>
    <t>Дотация бюджетам поселений на выравнивание бюджетной обеспеченности (район)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</si>
  <si>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</si>
  <si>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</si>
  <si>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</si>
  <si>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выпонение передаваемых полномочий субъектов Российской Федерации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</si>
  <si>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</si>
  <si>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Прочие межбюджетные трансферты, передаваемые бюджетам поселений</t>
  </si>
  <si>
    <t xml:space="preserve"> Итого собственные доходы:</t>
  </si>
  <si>
    <t xml:space="preserve">                                                         Приложение 2</t>
  </si>
  <si>
    <t xml:space="preserve">                            на 2017 г." и плановый период 2018-2019 г.</t>
  </si>
  <si>
    <t xml:space="preserve">                            № 36 от 28 декабря 2016 г.</t>
  </si>
  <si>
    <t xml:space="preserve">                                            "О бюджете МО "Новонукутское"</t>
  </si>
  <si>
    <t xml:space="preserve">                                    к решению Думы МО "Новонукутское"</t>
  </si>
  <si>
    <t xml:space="preserve">Прогнозируемые доходы муниципального образования "Новонукутское" </t>
  </si>
  <si>
    <t>плановый период 2018 и 2019 годы</t>
  </si>
  <si>
    <t>пр</t>
  </si>
  <si>
    <t>Приложение № 5</t>
  </si>
  <si>
    <t>" О бюджете МО "Новонукутское" на 2017 и плановый</t>
  </si>
  <si>
    <t>период 2018 и 2019 годов"</t>
  </si>
  <si>
    <t xml:space="preserve">       к решению Думы МО "Новонукутское"</t>
  </si>
  <si>
    <t>№ 36 от 28 декабря 2016 года</t>
  </si>
  <si>
    <t>Распределение бюджетных ассигнований по разделам и подразделам</t>
  </si>
  <si>
    <t>классификации расходов на 2017 год</t>
  </si>
  <si>
    <t xml:space="preserve">  Наименование</t>
  </si>
  <si>
    <t>РзПз</t>
  </si>
  <si>
    <t xml:space="preserve"> сумма</t>
  </si>
  <si>
    <t xml:space="preserve">      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</si>
  <si>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</si>
  <si>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</si>
  <si>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</si>
  <si>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</si>
  <si>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</si>
  <si>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</si>
  <si>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</si>
  <si>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</si>
  <si>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</si>
  <si>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</si>
  <si>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Общеэкономические вопросы</t>
  </si>
  <si>
    <t>Дорожное хозяйство (дорожные фонды)</t>
  </si>
  <si>
    <t>ЖИЛИЩНО-КОММУНАЛЬНОЕ ХОЗЯЙСТВО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</si>
  <si>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</si>
  <si>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</si>
  <si>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</si>
  <si>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</si>
  <si>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ВЫПЛАТА ПЕНСИЙ</t>
  </si>
  <si>
    <t>ФИЗКУЛЬТУРА И СПОРТ</t>
  </si>
  <si>
    <t>Выплата пенсий</t>
  </si>
  <si>
    <t>Физкультура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</si>
  <si>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</si>
  <si>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</si>
  <si>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</si>
  <si>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</si>
  <si>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ИТОГО</t>
  </si>
  <si>
    <t>0103</t>
  </si>
  <si>
    <t>0104</t>
  </si>
  <si>
    <t>0106</t>
  </si>
  <si>
    <t>0111</t>
  </si>
  <si>
    <t>0113</t>
  </si>
  <si>
    <t>0200</t>
  </si>
  <si>
    <t>0102</t>
  </si>
  <si>
    <t>0203</t>
  </si>
  <si>
    <t>0400</t>
  </si>
  <si>
    <t>0409</t>
  </si>
  <si>
    <t>0401</t>
  </si>
  <si>
    <t>0502</t>
  </si>
  <si>
    <t>0503</t>
  </si>
  <si>
    <t>0801</t>
  </si>
  <si>
    <t>1001</t>
  </si>
  <si>
    <t>0800</t>
  </si>
  <si>
    <t>1101</t>
  </si>
  <si>
    <t>1300</t>
  </si>
  <si>
    <t>1301</t>
  </si>
  <si>
    <t>1400</t>
  </si>
  <si>
    <t>1403</t>
  </si>
  <si>
    <t xml:space="preserve">              № 36 от 28 декабря 2016 годов</t>
  </si>
  <si>
    <t xml:space="preserve">                   и плановый период 2018 и 2019 годов"</t>
  </si>
  <si>
    <t xml:space="preserve">         "О бюджете МО "Новонукутское" на 2017 год</t>
  </si>
  <si>
    <t xml:space="preserve">    к решению Думы МО "Новонукутское"</t>
  </si>
  <si>
    <t xml:space="preserve">    Приложение № 7</t>
  </si>
  <si>
    <t>РАСПРЕДЕЛЕНИЕ БЮДЖЕТНЫХ АССИГНОВАНИЙ ПО ЦЕЛЕВЫМ СТАТЬЯМ,</t>
  </si>
  <si>
    <t xml:space="preserve"> РАЗДЕЛАМ, ПОДРАЗДЕЛАМ, ГРУППАМ ВИДОВ РАСХОДОВ КЛАССИФИКАЦИИ РАСХОДОВ</t>
  </si>
  <si>
    <t>НА 2017 ГОД</t>
  </si>
  <si>
    <t xml:space="preserve"> Наименование</t>
  </si>
  <si>
    <t>КЦСР</t>
  </si>
  <si>
    <t>КВР</t>
  </si>
  <si>
    <t>РзПр</t>
  </si>
  <si>
    <t>Сумма</t>
  </si>
  <si>
    <t>(тыс.рублей)</t>
  </si>
  <si>
    <t>НЕПРОГРАММНЫЕ РАСХОДЫ</t>
  </si>
  <si>
    <t>Обеспечение деятельности органов местного самоуправления муниципального образования</t>
  </si>
  <si>
    <t>Обеспечение деятельности главы муниципального образования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</si>
  <si>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</si>
  <si>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</si>
  <si>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000 2 02 0511 10 0000 151</t>
  </si>
  <si>
    <t>Грантовая поддержка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</si>
</sst>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i/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7" fillId="0" borderId="0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0" xfId="0" applyFont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3" xfId="0" applyFont="1" applyBorder="1" applyAlignment="1">
      <alignment wrapText="1"/>
    </xf>
    <xf numFmtId="0" fontId="57" fillId="0" borderId="14" xfId="0" applyFont="1" applyBorder="1" applyAlignment="1">
      <alignment wrapText="1"/>
    </xf>
    <xf numFmtId="176" fontId="0" fillId="0" borderId="10" xfId="0" applyNumberForma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wrapText="1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9" fillId="0" borderId="12" xfId="0" applyFont="1" applyBorder="1" applyAlignment="1">
      <alignment vertical="center" wrapText="1"/>
    </xf>
    <xf numFmtId="176" fontId="0" fillId="0" borderId="16" xfId="0" applyNumberFormat="1" applyBorder="1" applyAlignment="1">
      <alignment horizontal="center" vertical="center"/>
    </xf>
    <xf numFmtId="0" fontId="18" fillId="0" borderId="17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16" xfId="0" applyFont="1" applyBorder="1" applyAlignment="1">
      <alignment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6" fontId="0" fillId="0" borderId="2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76" fontId="15" fillId="0" borderId="26" xfId="0" applyNumberFormat="1" applyFont="1" applyBorder="1" applyAlignment="1">
      <alignment horizontal="center"/>
    </xf>
    <xf numFmtId="176" fontId="15" fillId="0" borderId="16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15" fillId="0" borderId="27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6" xfId="0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0" borderId="26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0" fillId="0" borderId="27" xfId="0" applyBorder="1" applyAlignment="1">
      <alignment horizontal="left" wrapText="1"/>
    </xf>
    <xf numFmtId="0" fontId="0" fillId="0" borderId="16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="60" zoomScalePageLayoutView="0" workbookViewId="0" topLeftCell="A1">
      <selection activeCell="Q22" sqref="Q22"/>
    </sheetView>
  </sheetViews>
  <sheetFormatPr defaultColWidth="9.00390625" defaultRowHeight="12.75"/>
  <cols>
    <col min="1" max="1" width="57.625" style="20" customWidth="1"/>
    <col min="2" max="2" width="24.875" style="20" customWidth="1"/>
    <col min="3" max="3" width="15.125" style="20" hidden="1" customWidth="1"/>
    <col min="4" max="4" width="0.12890625" style="20" hidden="1" customWidth="1"/>
    <col min="5" max="6" width="9.125" style="20" hidden="1" customWidth="1"/>
    <col min="7" max="7" width="10.875" style="20" hidden="1" customWidth="1"/>
    <col min="8" max="8" width="10.75390625" style="20" hidden="1" customWidth="1"/>
    <col min="9" max="11" width="0" style="20" hidden="1" customWidth="1"/>
    <col min="12" max="16384" width="9.125" style="20" customWidth="1"/>
  </cols>
  <sheetData>
    <row r="1" spans="1:11" ht="12.75" customHeight="1">
      <c r="A1" s="1"/>
      <c r="B1" s="118" t="s">
        <v>55</v>
      </c>
      <c r="C1" s="114"/>
      <c r="D1" s="114"/>
      <c r="E1" s="114"/>
      <c r="F1" s="114"/>
      <c r="G1" s="118" t="s">
        <v>40</v>
      </c>
      <c r="H1" s="114"/>
      <c r="I1" s="114"/>
      <c r="J1" s="114"/>
      <c r="K1" s="114"/>
    </row>
    <row r="2" spans="1:11" ht="12.75" customHeight="1">
      <c r="A2" s="1"/>
      <c r="B2" s="113" t="s">
        <v>22</v>
      </c>
      <c r="C2" s="114"/>
      <c r="D2" s="114"/>
      <c r="E2" s="114"/>
      <c r="F2" s="114"/>
      <c r="G2" s="113" t="s">
        <v>22</v>
      </c>
      <c r="H2" s="114"/>
      <c r="I2" s="114"/>
      <c r="J2" s="114"/>
      <c r="K2" s="114"/>
    </row>
    <row r="3" spans="1:11" ht="12.75" customHeight="1">
      <c r="A3" s="1"/>
      <c r="B3" s="113" t="s">
        <v>56</v>
      </c>
      <c r="C3" s="114"/>
      <c r="D3" s="114"/>
      <c r="E3" s="114"/>
      <c r="F3" s="114"/>
      <c r="G3" s="113" t="s">
        <v>23</v>
      </c>
      <c r="H3" s="114"/>
      <c r="I3" s="114"/>
      <c r="J3" s="114"/>
      <c r="K3" s="114"/>
    </row>
    <row r="4" spans="1:12" ht="12.75" customHeight="1">
      <c r="A4" s="1"/>
      <c r="B4" s="113" t="s">
        <v>58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1" ht="26.25" customHeight="1">
      <c r="A5" s="1"/>
      <c r="B5" s="113" t="s">
        <v>57</v>
      </c>
      <c r="C5" s="114"/>
      <c r="D5" s="114"/>
      <c r="E5" s="114"/>
      <c r="F5" s="114"/>
      <c r="G5" s="113" t="s">
        <v>36</v>
      </c>
      <c r="H5" s="114"/>
      <c r="I5" s="114"/>
      <c r="J5" s="114"/>
      <c r="K5" s="114"/>
    </row>
    <row r="6" spans="1:11" ht="12.75">
      <c r="A6" s="1"/>
      <c r="B6" s="117" t="s">
        <v>51</v>
      </c>
      <c r="C6" s="114"/>
      <c r="D6" s="114"/>
      <c r="E6" s="114"/>
      <c r="F6" s="114"/>
      <c r="G6" s="117" t="s">
        <v>37</v>
      </c>
      <c r="H6" s="114"/>
      <c r="I6" s="114"/>
      <c r="J6" s="114"/>
      <c r="K6" s="114"/>
    </row>
    <row r="7" spans="1:6" ht="12.75">
      <c r="A7" s="1"/>
      <c r="B7" s="2"/>
      <c r="C7" s="3"/>
      <c r="D7" s="3"/>
      <c r="E7" s="3"/>
      <c r="F7" s="3"/>
    </row>
    <row r="8" spans="1:6" ht="12.75">
      <c r="A8" s="1"/>
      <c r="B8" s="2"/>
      <c r="C8" s="3"/>
      <c r="D8" s="3"/>
      <c r="E8" s="3"/>
      <c r="F8" s="3"/>
    </row>
    <row r="9" spans="1:8" ht="30" customHeight="1">
      <c r="A9" s="116" t="s">
        <v>54</v>
      </c>
      <c r="B9" s="116"/>
      <c r="C9" s="116"/>
      <c r="D9" s="116"/>
      <c r="E9" s="116"/>
      <c r="F9" s="116"/>
      <c r="G9" s="116"/>
      <c r="H9" s="116"/>
    </row>
    <row r="10" spans="1:6" ht="15.75">
      <c r="A10" s="115"/>
      <c r="B10" s="115"/>
      <c r="C10" s="115"/>
      <c r="D10" s="3"/>
      <c r="E10" s="3"/>
      <c r="F10" s="3"/>
    </row>
    <row r="11" spans="1:6" ht="12.75">
      <c r="A11" s="2"/>
      <c r="B11" s="2"/>
      <c r="C11" s="3" t="s">
        <v>21</v>
      </c>
      <c r="D11" s="3"/>
      <c r="E11" s="3"/>
      <c r="F11" s="3"/>
    </row>
    <row r="12" spans="1:14" ht="15">
      <c r="A12" s="4" t="s">
        <v>0</v>
      </c>
      <c r="B12" s="4" t="s">
        <v>1</v>
      </c>
      <c r="C12" s="17">
        <v>2016</v>
      </c>
      <c r="D12" s="3"/>
      <c r="E12" s="3"/>
      <c r="F12" s="3"/>
      <c r="G12" s="16" t="s">
        <v>38</v>
      </c>
      <c r="H12" s="16" t="s">
        <v>39</v>
      </c>
      <c r="L12" s="17">
        <v>2017</v>
      </c>
      <c r="M12" s="16">
        <v>2018</v>
      </c>
      <c r="N12" s="16">
        <v>2019</v>
      </c>
    </row>
    <row r="13" spans="1:14" ht="13.5" customHeight="1">
      <c r="A13" s="5" t="s">
        <v>10</v>
      </c>
      <c r="B13" s="24" t="s">
        <v>11</v>
      </c>
      <c r="C13" s="7">
        <f>C14+C24+C19</f>
        <v>44282.3</v>
      </c>
      <c r="D13" s="7">
        <f aca="true" t="shared" si="0" ref="D13:N13">D14+D24+D19</f>
        <v>1</v>
      </c>
      <c r="E13" s="7">
        <f t="shared" si="0"/>
        <v>2</v>
      </c>
      <c r="F13" s="7">
        <f t="shared" si="0"/>
        <v>3</v>
      </c>
      <c r="G13" s="7">
        <f t="shared" si="0"/>
        <v>1699.7</v>
      </c>
      <c r="H13" s="7">
        <f t="shared" si="0"/>
        <v>1799.9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3050.4000000000015</v>
      </c>
      <c r="M13" s="7">
        <f t="shared" si="0"/>
        <v>482.70000000000005</v>
      </c>
      <c r="N13" s="7">
        <f t="shared" si="0"/>
        <v>493</v>
      </c>
    </row>
    <row r="14" spans="1:14" ht="13.5" customHeight="1">
      <c r="A14" s="5" t="s">
        <v>41</v>
      </c>
      <c r="B14" s="21" t="s">
        <v>46</v>
      </c>
      <c r="C14" s="7">
        <f>C15+C17</f>
        <v>0</v>
      </c>
      <c r="D14" s="7"/>
      <c r="E14" s="7"/>
      <c r="F14" s="7"/>
      <c r="G14" s="7"/>
      <c r="H14" s="7"/>
      <c r="L14" s="7">
        <f>L15+L17</f>
        <v>1515.3</v>
      </c>
      <c r="M14" s="7">
        <f>M15+M17</f>
        <v>1514</v>
      </c>
      <c r="N14" s="7">
        <f>N15+N17</f>
        <v>1524.4</v>
      </c>
    </row>
    <row r="15" spans="1:14" ht="27.75" customHeight="1">
      <c r="A15" s="11" t="s">
        <v>42</v>
      </c>
      <c r="B15" s="22" t="s">
        <v>47</v>
      </c>
      <c r="C15" s="23">
        <f>C16</f>
        <v>0</v>
      </c>
      <c r="D15" s="7"/>
      <c r="E15" s="7"/>
      <c r="F15" s="7"/>
      <c r="G15" s="7"/>
      <c r="H15" s="7"/>
      <c r="L15" s="23">
        <f>L16</f>
        <v>1676.6</v>
      </c>
      <c r="M15" s="23">
        <f>M16</f>
        <v>1836.2</v>
      </c>
      <c r="N15" s="23">
        <f>N16</f>
        <v>2010.9</v>
      </c>
    </row>
    <row r="16" spans="1:17" ht="25.5" customHeight="1">
      <c r="A16" s="11" t="s">
        <v>43</v>
      </c>
      <c r="B16" s="22" t="s">
        <v>48</v>
      </c>
      <c r="C16" s="23">
        <v>0</v>
      </c>
      <c r="D16" s="7"/>
      <c r="E16" s="7"/>
      <c r="F16" s="7"/>
      <c r="G16" s="7"/>
      <c r="H16" s="7"/>
      <c r="L16" s="23">
        <f>645.3+484+547.3</f>
        <v>1676.6</v>
      </c>
      <c r="M16" s="23">
        <v>1836.2</v>
      </c>
      <c r="N16" s="23">
        <v>2010.9</v>
      </c>
      <c r="Q16" s="26"/>
    </row>
    <row r="17" spans="1:14" ht="26.25" customHeight="1">
      <c r="A17" s="11" t="s">
        <v>44</v>
      </c>
      <c r="B17" s="22" t="s">
        <v>49</v>
      </c>
      <c r="C17" s="23">
        <f>C18</f>
        <v>0</v>
      </c>
      <c r="D17" s="7"/>
      <c r="E17" s="7"/>
      <c r="F17" s="7"/>
      <c r="G17" s="7"/>
      <c r="H17" s="7"/>
      <c r="L17" s="23">
        <f>L18</f>
        <v>-161.3</v>
      </c>
      <c r="M17" s="23">
        <f>M18</f>
        <v>-322.2</v>
      </c>
      <c r="N17" s="23">
        <f>N18</f>
        <v>-486.5</v>
      </c>
    </row>
    <row r="18" spans="1:17" ht="25.5" customHeight="1">
      <c r="A18" s="11" t="s">
        <v>45</v>
      </c>
      <c r="B18" s="22" t="s">
        <v>50</v>
      </c>
      <c r="C18" s="23">
        <v>0</v>
      </c>
      <c r="D18" s="7"/>
      <c r="E18" s="7"/>
      <c r="F18" s="7"/>
      <c r="G18" s="7"/>
      <c r="H18" s="7"/>
      <c r="L18" s="23">
        <v>-161.3</v>
      </c>
      <c r="M18" s="23">
        <v>-322.2</v>
      </c>
      <c r="N18" s="23">
        <v>-486.5</v>
      </c>
      <c r="Q18" s="26"/>
    </row>
    <row r="19" spans="1:14" ht="28.5" customHeight="1">
      <c r="A19" s="8" t="s">
        <v>24</v>
      </c>
      <c r="B19" s="6" t="s">
        <v>25</v>
      </c>
      <c r="C19" s="7">
        <f>C20+C22</f>
        <v>3094</v>
      </c>
      <c r="D19" s="7">
        <f aca="true" t="shared" si="1" ref="C19:H20">D20</f>
        <v>1</v>
      </c>
      <c r="E19" s="7">
        <f t="shared" si="1"/>
        <v>2</v>
      </c>
      <c r="F19" s="7">
        <f t="shared" si="1"/>
        <v>3</v>
      </c>
      <c r="G19" s="7">
        <f t="shared" si="1"/>
        <v>1699.7</v>
      </c>
      <c r="H19" s="7">
        <f t="shared" si="1"/>
        <v>1799.9</v>
      </c>
      <c r="L19" s="7">
        <f>L20+L22</f>
        <v>-1031.3</v>
      </c>
      <c r="M19" s="7">
        <f>M20+M22</f>
        <v>-1031.3</v>
      </c>
      <c r="N19" s="7">
        <f>N20+N22</f>
        <v>-1031.4</v>
      </c>
    </row>
    <row r="20" spans="1:14" ht="27.75" customHeight="1">
      <c r="A20" s="9" t="s">
        <v>26</v>
      </c>
      <c r="B20" s="10" t="s">
        <v>27</v>
      </c>
      <c r="C20" s="7">
        <f t="shared" si="1"/>
        <v>3094</v>
      </c>
      <c r="D20" s="7">
        <f t="shared" si="1"/>
        <v>1</v>
      </c>
      <c r="E20" s="7">
        <f t="shared" si="1"/>
        <v>2</v>
      </c>
      <c r="F20" s="7">
        <f t="shared" si="1"/>
        <v>3</v>
      </c>
      <c r="G20" s="7">
        <f t="shared" si="1"/>
        <v>1699.7</v>
      </c>
      <c r="H20" s="7">
        <f t="shared" si="1"/>
        <v>1799.9</v>
      </c>
      <c r="L20" s="7">
        <f>L21</f>
        <v>0</v>
      </c>
      <c r="M20" s="7">
        <f>M21</f>
        <v>0</v>
      </c>
      <c r="N20" s="7">
        <f>N21</f>
        <v>0</v>
      </c>
    </row>
    <row r="21" spans="1:14" ht="36" customHeight="1">
      <c r="A21" s="11" t="s">
        <v>28</v>
      </c>
      <c r="B21" s="12" t="s">
        <v>29</v>
      </c>
      <c r="C21" s="7">
        <v>3094</v>
      </c>
      <c r="D21" s="7">
        <v>1</v>
      </c>
      <c r="E21" s="7">
        <v>2</v>
      </c>
      <c r="F21" s="7">
        <v>3</v>
      </c>
      <c r="G21" s="7">
        <v>1699.7</v>
      </c>
      <c r="H21" s="7">
        <v>1799.9</v>
      </c>
      <c r="L21" s="7">
        <v>0</v>
      </c>
      <c r="M21" s="7">
        <v>0</v>
      </c>
      <c r="N21" s="7">
        <v>0</v>
      </c>
    </row>
    <row r="22" spans="1:14" ht="38.25" customHeight="1">
      <c r="A22" s="9" t="s">
        <v>30</v>
      </c>
      <c r="B22" s="10" t="s">
        <v>31</v>
      </c>
      <c r="C22" s="7">
        <f aca="true" t="shared" si="2" ref="C22:H22">C23</f>
        <v>0</v>
      </c>
      <c r="D22" s="7">
        <f t="shared" si="2"/>
        <v>0</v>
      </c>
      <c r="E22" s="7">
        <f t="shared" si="2"/>
        <v>0</v>
      </c>
      <c r="F22" s="7">
        <f t="shared" si="2"/>
        <v>0</v>
      </c>
      <c r="G22" s="7">
        <f t="shared" si="2"/>
        <v>0</v>
      </c>
      <c r="H22" s="7">
        <f t="shared" si="2"/>
        <v>0</v>
      </c>
      <c r="L22" s="7">
        <f>L23</f>
        <v>-1031.3</v>
      </c>
      <c r="M22" s="7">
        <f>M23</f>
        <v>-1031.3</v>
      </c>
      <c r="N22" s="7">
        <f>N23</f>
        <v>-1031.4</v>
      </c>
    </row>
    <row r="23" spans="1:17" ht="37.5" customHeight="1">
      <c r="A23" s="11" t="s">
        <v>32</v>
      </c>
      <c r="B23" s="12" t="s">
        <v>33</v>
      </c>
      <c r="C23" s="7">
        <v>0</v>
      </c>
      <c r="D23" s="3"/>
      <c r="E23" s="3"/>
      <c r="F23" s="3"/>
      <c r="G23" s="18"/>
      <c r="H23" s="18"/>
      <c r="L23" s="7">
        <v>-1031.3</v>
      </c>
      <c r="M23" s="7">
        <v>-1031.3</v>
      </c>
      <c r="N23" s="7">
        <v>-1031.4</v>
      </c>
      <c r="Q23" s="25"/>
    </row>
    <row r="24" spans="1:14" ht="29.25" customHeight="1">
      <c r="A24" s="8" t="s">
        <v>12</v>
      </c>
      <c r="B24" s="6" t="s">
        <v>13</v>
      </c>
      <c r="C24" s="13">
        <f aca="true" t="shared" si="3" ref="C24:H24">C25+C29</f>
        <v>41188.3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13">
        <f t="shared" si="3"/>
        <v>0</v>
      </c>
      <c r="L24" s="13">
        <f>L25+L29</f>
        <v>2566.4000000000015</v>
      </c>
      <c r="M24" s="13">
        <f>M25+M29</f>
        <v>0</v>
      </c>
      <c r="N24" s="13">
        <f>N25+N29</f>
        <v>0</v>
      </c>
    </row>
    <row r="25" spans="1:14" ht="14.25" customHeight="1">
      <c r="A25" s="9" t="s">
        <v>2</v>
      </c>
      <c r="B25" s="6" t="s">
        <v>14</v>
      </c>
      <c r="C25" s="14">
        <f aca="true" t="shared" si="4" ref="C25:H27">C26</f>
        <v>-105517.3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-302704.7</v>
      </c>
      <c r="H25" s="14">
        <f t="shared" si="4"/>
        <v>-307965.30000000005</v>
      </c>
      <c r="L25" s="14">
        <f aca="true" t="shared" si="5" ref="L25:N27">L26</f>
        <v>-21681.5</v>
      </c>
      <c r="M25" s="14">
        <f t="shared" si="5"/>
        <v>-12320.900000000001</v>
      </c>
      <c r="N25" s="14">
        <f t="shared" si="5"/>
        <v>-12801.1</v>
      </c>
    </row>
    <row r="26" spans="1:14" ht="15.75" customHeight="1">
      <c r="A26" s="11" t="s">
        <v>3</v>
      </c>
      <c r="B26" s="10" t="s">
        <v>15</v>
      </c>
      <c r="C26" s="15">
        <f t="shared" si="4"/>
        <v>-105517.3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>
        <f t="shared" si="4"/>
        <v>-302704.7</v>
      </c>
      <c r="H26" s="15">
        <f t="shared" si="4"/>
        <v>-307965.30000000005</v>
      </c>
      <c r="L26" s="15">
        <v>-21681.5</v>
      </c>
      <c r="M26" s="15">
        <f t="shared" si="5"/>
        <v>-12320.900000000001</v>
      </c>
      <c r="N26" s="15">
        <f t="shared" si="5"/>
        <v>-12801.1</v>
      </c>
    </row>
    <row r="27" spans="1:14" ht="18.75" customHeight="1">
      <c r="A27" s="11" t="s">
        <v>4</v>
      </c>
      <c r="B27" s="10" t="s">
        <v>16</v>
      </c>
      <c r="C27" s="15">
        <f t="shared" si="4"/>
        <v>-105517.3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15">
        <f t="shared" si="4"/>
        <v>-302704.7</v>
      </c>
      <c r="H27" s="15">
        <f t="shared" si="4"/>
        <v>-307965.30000000005</v>
      </c>
      <c r="L27" s="15">
        <v>-21685.5</v>
      </c>
      <c r="M27" s="15">
        <f t="shared" si="5"/>
        <v>-12320.900000000001</v>
      </c>
      <c r="N27" s="15">
        <f t="shared" si="5"/>
        <v>-12801.1</v>
      </c>
    </row>
    <row r="28" spans="1:14" ht="27.75" customHeight="1">
      <c r="A28" s="11" t="s">
        <v>5</v>
      </c>
      <c r="B28" s="10" t="s">
        <v>34</v>
      </c>
      <c r="C28" s="15">
        <f>-102423.3-3094</f>
        <v>-105517.3</v>
      </c>
      <c r="D28" s="3"/>
      <c r="E28" s="3"/>
      <c r="F28" s="3"/>
      <c r="G28" s="18">
        <f>-301005-1699.7</f>
        <v>-302704.7</v>
      </c>
      <c r="H28" s="18">
        <f>-306165.4-1799.9</f>
        <v>-307965.30000000005</v>
      </c>
      <c r="L28" s="15">
        <v>-21685.5</v>
      </c>
      <c r="M28" s="15">
        <f>-10484.7-1836.2</f>
        <v>-12320.900000000001</v>
      </c>
      <c r="N28" s="15">
        <f>-10790.2-1472.5-538.4</f>
        <v>-12801.1</v>
      </c>
    </row>
    <row r="29" spans="1:14" ht="16.5" customHeight="1">
      <c r="A29" s="9" t="s">
        <v>6</v>
      </c>
      <c r="B29" s="6" t="s">
        <v>17</v>
      </c>
      <c r="C29" s="7">
        <f aca="true" t="shared" si="6" ref="C29:H31">C30</f>
        <v>146705.6</v>
      </c>
      <c r="D29" s="7">
        <f t="shared" si="6"/>
        <v>0</v>
      </c>
      <c r="E29" s="7">
        <f t="shared" si="6"/>
        <v>0</v>
      </c>
      <c r="F29" s="7">
        <f t="shared" si="6"/>
        <v>0</v>
      </c>
      <c r="G29" s="7">
        <f t="shared" si="6"/>
        <v>302704.7</v>
      </c>
      <c r="H29" s="7">
        <f t="shared" si="6"/>
        <v>307965.3</v>
      </c>
      <c r="L29" s="7">
        <f aca="true" t="shared" si="7" ref="L29:N31">L30</f>
        <v>24247.9</v>
      </c>
      <c r="M29" s="7">
        <f t="shared" si="7"/>
        <v>12320.9</v>
      </c>
      <c r="N29" s="7">
        <f t="shared" si="7"/>
        <v>12801.1</v>
      </c>
    </row>
    <row r="30" spans="1:14" ht="16.5" customHeight="1">
      <c r="A30" s="11" t="s">
        <v>7</v>
      </c>
      <c r="B30" s="10" t="s">
        <v>18</v>
      </c>
      <c r="C30" s="15">
        <f t="shared" si="6"/>
        <v>146705.6</v>
      </c>
      <c r="D30" s="15">
        <f t="shared" si="6"/>
        <v>0</v>
      </c>
      <c r="E30" s="15">
        <f t="shared" si="6"/>
        <v>0</v>
      </c>
      <c r="F30" s="15">
        <f t="shared" si="6"/>
        <v>0</v>
      </c>
      <c r="G30" s="15">
        <f t="shared" si="6"/>
        <v>302704.7</v>
      </c>
      <c r="H30" s="15">
        <f t="shared" si="6"/>
        <v>307965.3</v>
      </c>
      <c r="L30" s="15">
        <v>24247.9</v>
      </c>
      <c r="M30" s="15">
        <f t="shared" si="7"/>
        <v>12320.9</v>
      </c>
      <c r="N30" s="15">
        <f t="shared" si="7"/>
        <v>12801.1</v>
      </c>
    </row>
    <row r="31" spans="1:14" ht="12.75">
      <c r="A31" s="11" t="s">
        <v>8</v>
      </c>
      <c r="B31" s="10" t="s">
        <v>19</v>
      </c>
      <c r="C31" s="15">
        <f t="shared" si="6"/>
        <v>146705.6</v>
      </c>
      <c r="D31" s="15">
        <f t="shared" si="6"/>
        <v>0</v>
      </c>
      <c r="E31" s="15">
        <f t="shared" si="6"/>
        <v>0</v>
      </c>
      <c r="F31" s="15">
        <f t="shared" si="6"/>
        <v>0</v>
      </c>
      <c r="G31" s="15">
        <f t="shared" si="6"/>
        <v>302704.7</v>
      </c>
      <c r="H31" s="15">
        <f t="shared" si="6"/>
        <v>307965.3</v>
      </c>
      <c r="L31" s="15">
        <v>24247.9</v>
      </c>
      <c r="M31" s="15">
        <f t="shared" si="7"/>
        <v>12320.9</v>
      </c>
      <c r="N31" s="15">
        <f t="shared" si="7"/>
        <v>12801.1</v>
      </c>
    </row>
    <row r="32" spans="1:14" ht="25.5">
      <c r="A32" s="11" t="s">
        <v>9</v>
      </c>
      <c r="B32" s="10" t="s">
        <v>35</v>
      </c>
      <c r="C32" s="15">
        <v>146705.6</v>
      </c>
      <c r="D32" s="3"/>
      <c r="E32" s="3"/>
      <c r="F32" s="3"/>
      <c r="G32" s="18">
        <v>302704.7</v>
      </c>
      <c r="H32" s="19">
        <v>307965.3</v>
      </c>
      <c r="L32" s="15">
        <v>24247.9</v>
      </c>
      <c r="M32" s="15">
        <f>10967.4+1031.3+322.2</f>
        <v>12320.9</v>
      </c>
      <c r="N32" s="15">
        <f>11283.2+1031.4+486.5</f>
        <v>12801.1</v>
      </c>
    </row>
    <row r="34" ht="12.75">
      <c r="C34" s="20">
        <v>44282.3</v>
      </c>
    </row>
    <row r="39" spans="1:12" ht="12.75" customHeight="1">
      <c r="A39" s="37"/>
      <c r="B39" s="118"/>
      <c r="C39" s="119"/>
      <c r="D39" s="119"/>
      <c r="E39" s="119"/>
      <c r="F39" s="119"/>
      <c r="G39" s="118"/>
      <c r="H39" s="119"/>
      <c r="I39" s="119"/>
      <c r="J39" s="119"/>
      <c r="K39" s="119"/>
      <c r="L39" s="37"/>
    </row>
    <row r="40" spans="1:12" ht="12.75" customHeight="1">
      <c r="A40" s="37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37"/>
    </row>
    <row r="41" spans="1:12" ht="12.75" customHeight="1">
      <c r="A41" s="37"/>
      <c r="B41" s="27"/>
      <c r="C41" s="27"/>
      <c r="D41" s="27"/>
      <c r="E41" s="27"/>
      <c r="F41" s="27"/>
      <c r="G41" s="113"/>
      <c r="H41" s="113"/>
      <c r="I41" s="113"/>
      <c r="J41" s="113"/>
      <c r="K41" s="113"/>
      <c r="L41" s="37"/>
    </row>
    <row r="42" spans="1:12" ht="12.75" customHeight="1">
      <c r="A42" s="37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spans="1:12" ht="12.75" customHeight="1">
      <c r="A43" s="37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37"/>
    </row>
    <row r="44" spans="1:12" ht="12.75">
      <c r="A44" s="3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37"/>
    </row>
    <row r="45" spans="1:12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1:12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 ht="15.75" customHeight="1">
      <c r="A48" s="121"/>
      <c r="B48" s="121"/>
      <c r="C48" s="121"/>
      <c r="D48" s="121"/>
      <c r="E48" s="121"/>
      <c r="F48" s="121"/>
      <c r="G48" s="121"/>
      <c r="H48" s="121"/>
      <c r="I48" s="37"/>
      <c r="J48" s="37"/>
      <c r="K48" s="37"/>
      <c r="L48" s="37"/>
    </row>
    <row r="49" spans="1:12" ht="15.75">
      <c r="A49" s="120"/>
      <c r="B49" s="120"/>
      <c r="C49" s="120"/>
      <c r="D49" s="38"/>
      <c r="E49" s="38"/>
      <c r="F49" s="38"/>
      <c r="G49" s="37"/>
      <c r="H49" s="37"/>
      <c r="I49" s="37"/>
      <c r="J49" s="37"/>
      <c r="K49" s="37"/>
      <c r="L49" s="37"/>
    </row>
    <row r="50" spans="1:12" ht="12.75">
      <c r="A50" s="39"/>
      <c r="B50" s="39"/>
      <c r="C50" s="38"/>
      <c r="D50" s="38"/>
      <c r="E50" s="38"/>
      <c r="F50" s="38"/>
      <c r="G50" s="37"/>
      <c r="H50" s="37"/>
      <c r="I50" s="37"/>
      <c r="J50" s="37"/>
      <c r="K50" s="37"/>
      <c r="L50" s="37"/>
    </row>
    <row r="51" spans="1:12" ht="15">
      <c r="A51" s="40"/>
      <c r="B51" s="40"/>
      <c r="C51" s="41"/>
      <c r="D51" s="38"/>
      <c r="E51" s="38"/>
      <c r="F51" s="38"/>
      <c r="G51" s="42"/>
      <c r="H51" s="42"/>
      <c r="I51" s="37"/>
      <c r="J51" s="37"/>
      <c r="K51" s="37"/>
      <c r="L51" s="41"/>
    </row>
    <row r="52" spans="1:12" ht="12.75">
      <c r="A52" s="43"/>
      <c r="B52" s="44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ht="12.75">
      <c r="A53" s="43"/>
      <c r="B53" s="45"/>
      <c r="C53" s="25"/>
      <c r="D53" s="25"/>
      <c r="E53" s="25"/>
      <c r="F53" s="25"/>
      <c r="G53" s="25"/>
      <c r="H53" s="25"/>
      <c r="I53" s="37"/>
      <c r="J53" s="37"/>
      <c r="K53" s="37"/>
      <c r="L53" s="25"/>
    </row>
    <row r="54" spans="1:12" ht="12.75">
      <c r="A54" s="46"/>
      <c r="B54" s="47"/>
      <c r="C54" s="26"/>
      <c r="D54" s="25"/>
      <c r="E54" s="25"/>
      <c r="F54" s="25"/>
      <c r="G54" s="25"/>
      <c r="H54" s="25"/>
      <c r="I54" s="37"/>
      <c r="J54" s="37"/>
      <c r="K54" s="37"/>
      <c r="L54" s="26"/>
    </row>
    <row r="55" spans="1:12" ht="12.75">
      <c r="A55" s="46"/>
      <c r="B55" s="47"/>
      <c r="C55" s="26"/>
      <c r="D55" s="25"/>
      <c r="E55" s="25"/>
      <c r="F55" s="25"/>
      <c r="G55" s="25"/>
      <c r="H55" s="25"/>
      <c r="I55" s="37"/>
      <c r="J55" s="37"/>
      <c r="K55" s="37"/>
      <c r="L55" s="26"/>
    </row>
    <row r="56" spans="1:12" ht="12.75">
      <c r="A56" s="46"/>
      <c r="B56" s="47"/>
      <c r="C56" s="26"/>
      <c r="D56" s="25"/>
      <c r="E56" s="25"/>
      <c r="F56" s="25"/>
      <c r="G56" s="25"/>
      <c r="H56" s="25"/>
      <c r="I56" s="37"/>
      <c r="J56" s="37"/>
      <c r="K56" s="37"/>
      <c r="L56" s="26"/>
    </row>
    <row r="57" spans="1:12" ht="12.75">
      <c r="A57" s="46"/>
      <c r="B57" s="47"/>
      <c r="C57" s="26"/>
      <c r="D57" s="25"/>
      <c r="E57" s="25"/>
      <c r="F57" s="25"/>
      <c r="G57" s="25"/>
      <c r="H57" s="25"/>
      <c r="I57" s="37"/>
      <c r="J57" s="37"/>
      <c r="K57" s="37"/>
      <c r="L57" s="26"/>
    </row>
    <row r="58" spans="1:12" ht="13.5">
      <c r="A58" s="48"/>
      <c r="B58" s="49"/>
      <c r="C58" s="25"/>
      <c r="D58" s="25"/>
      <c r="E58" s="25"/>
      <c r="F58" s="25"/>
      <c r="G58" s="25"/>
      <c r="H58" s="25"/>
      <c r="I58" s="37"/>
      <c r="J58" s="37"/>
      <c r="K58" s="37"/>
      <c r="L58" s="25"/>
    </row>
    <row r="59" spans="1:12" ht="12.75">
      <c r="A59" s="50"/>
      <c r="B59" s="51"/>
      <c r="C59" s="25"/>
      <c r="D59" s="25"/>
      <c r="E59" s="25"/>
      <c r="F59" s="25"/>
      <c r="G59" s="25"/>
      <c r="H59" s="25"/>
      <c r="I59" s="37"/>
      <c r="J59" s="37"/>
      <c r="K59" s="37"/>
      <c r="L59" s="25"/>
    </row>
    <row r="60" spans="1:12" ht="12.75">
      <c r="A60" s="46"/>
      <c r="B60" s="52"/>
      <c r="C60" s="25"/>
      <c r="D60" s="25"/>
      <c r="E60" s="25"/>
      <c r="F60" s="25"/>
      <c r="G60" s="25"/>
      <c r="H60" s="25"/>
      <c r="I60" s="37"/>
      <c r="J60" s="37"/>
      <c r="K60" s="37"/>
      <c r="L60" s="25"/>
    </row>
    <row r="61" spans="1:12" ht="12.75">
      <c r="A61" s="50"/>
      <c r="B61" s="51"/>
      <c r="C61" s="25"/>
      <c r="D61" s="25"/>
      <c r="E61" s="25"/>
      <c r="F61" s="25"/>
      <c r="G61" s="25"/>
      <c r="H61" s="25"/>
      <c r="I61" s="37"/>
      <c r="J61" s="37"/>
      <c r="K61" s="37"/>
      <c r="L61" s="25"/>
    </row>
    <row r="62" spans="1:12" ht="12.75">
      <c r="A62" s="46"/>
      <c r="B62" s="52"/>
      <c r="C62" s="25"/>
      <c r="D62" s="38"/>
      <c r="E62" s="38"/>
      <c r="F62" s="38"/>
      <c r="G62" s="53"/>
      <c r="H62" s="53"/>
      <c r="I62" s="37"/>
      <c r="J62" s="37"/>
      <c r="K62" s="37"/>
      <c r="L62" s="25"/>
    </row>
    <row r="63" spans="1:12" ht="13.5">
      <c r="A63" s="48"/>
      <c r="B63" s="49"/>
      <c r="C63" s="54"/>
      <c r="D63" s="54"/>
      <c r="E63" s="54"/>
      <c r="F63" s="54"/>
      <c r="G63" s="54"/>
      <c r="H63" s="54"/>
      <c r="I63" s="37"/>
      <c r="J63" s="37"/>
      <c r="K63" s="37"/>
      <c r="L63" s="54"/>
    </row>
    <row r="64" spans="1:12" ht="12.75">
      <c r="A64" s="50"/>
      <c r="B64" s="49"/>
      <c r="C64" s="55"/>
      <c r="D64" s="55"/>
      <c r="E64" s="55"/>
      <c r="F64" s="55"/>
      <c r="G64" s="55"/>
      <c r="H64" s="55"/>
      <c r="I64" s="37"/>
      <c r="J64" s="37"/>
      <c r="K64" s="37"/>
      <c r="L64" s="55"/>
    </row>
    <row r="65" spans="1:12" ht="12.75">
      <c r="A65" s="46"/>
      <c r="B65" s="51"/>
      <c r="C65" s="56"/>
      <c r="D65" s="56"/>
      <c r="E65" s="56"/>
      <c r="F65" s="56"/>
      <c r="G65" s="56"/>
      <c r="H65" s="56"/>
      <c r="I65" s="37"/>
      <c r="J65" s="37"/>
      <c r="K65" s="37"/>
      <c r="L65" s="56"/>
    </row>
    <row r="66" spans="1:12" ht="12.75">
      <c r="A66" s="46"/>
      <c r="B66" s="51"/>
      <c r="C66" s="56"/>
      <c r="D66" s="56"/>
      <c r="E66" s="56"/>
      <c r="F66" s="56"/>
      <c r="G66" s="56"/>
      <c r="H66" s="56"/>
      <c r="I66" s="37"/>
      <c r="J66" s="37"/>
      <c r="K66" s="37"/>
      <c r="L66" s="56"/>
    </row>
    <row r="67" spans="1:12" ht="12.75">
      <c r="A67" s="46"/>
      <c r="B67" s="51"/>
      <c r="C67" s="56"/>
      <c r="D67" s="38"/>
      <c r="E67" s="38"/>
      <c r="F67" s="38"/>
      <c r="G67" s="53"/>
      <c r="H67" s="53"/>
      <c r="I67" s="37"/>
      <c r="J67" s="37"/>
      <c r="K67" s="37"/>
      <c r="L67" s="56"/>
    </row>
    <row r="68" spans="1:12" ht="12.75">
      <c r="A68" s="50"/>
      <c r="B68" s="49"/>
      <c r="C68" s="25"/>
      <c r="D68" s="25"/>
      <c r="E68" s="25"/>
      <c r="F68" s="25"/>
      <c r="G68" s="25"/>
      <c r="H68" s="25"/>
      <c r="I68" s="37"/>
      <c r="J68" s="37"/>
      <c r="K68" s="37"/>
      <c r="L68" s="25"/>
    </row>
    <row r="69" spans="1:12" ht="12.75">
      <c r="A69" s="46"/>
      <c r="B69" s="51"/>
      <c r="C69" s="56"/>
      <c r="D69" s="56"/>
      <c r="E69" s="56"/>
      <c r="F69" s="56"/>
      <c r="G69" s="56"/>
      <c r="H69" s="56"/>
      <c r="I69" s="37"/>
      <c r="J69" s="37"/>
      <c r="K69" s="37"/>
      <c r="L69" s="56"/>
    </row>
    <row r="70" spans="1:12" ht="12.75">
      <c r="A70" s="46"/>
      <c r="B70" s="51"/>
      <c r="C70" s="56"/>
      <c r="D70" s="56"/>
      <c r="E70" s="56"/>
      <c r="F70" s="56"/>
      <c r="G70" s="56"/>
      <c r="H70" s="56"/>
      <c r="I70" s="37"/>
      <c r="J70" s="37"/>
      <c r="K70" s="37"/>
      <c r="L70" s="56"/>
    </row>
    <row r="71" spans="1:12" ht="12.75">
      <c r="A71" s="46"/>
      <c r="B71" s="51"/>
      <c r="C71" s="56"/>
      <c r="D71" s="38"/>
      <c r="E71" s="38"/>
      <c r="F71" s="38"/>
      <c r="G71" s="53"/>
      <c r="H71" s="57"/>
      <c r="I71" s="37"/>
      <c r="J71" s="37"/>
      <c r="K71" s="37"/>
      <c r="L71" s="56"/>
    </row>
    <row r="72" spans="1:12" ht="12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</sheetData>
  <sheetProtection/>
  <mergeCells count="25">
    <mergeCell ref="A49:C49"/>
    <mergeCell ref="B42:L42"/>
    <mergeCell ref="B43:F43"/>
    <mergeCell ref="G43:K43"/>
    <mergeCell ref="B44:F44"/>
    <mergeCell ref="G44:K44"/>
    <mergeCell ref="A48:H48"/>
    <mergeCell ref="B39:F39"/>
    <mergeCell ref="G39:K39"/>
    <mergeCell ref="B40:F40"/>
    <mergeCell ref="G40:K40"/>
    <mergeCell ref="G41:K41"/>
    <mergeCell ref="G1:K1"/>
    <mergeCell ref="G2:K2"/>
    <mergeCell ref="G3:K3"/>
    <mergeCell ref="B1:F1"/>
    <mergeCell ref="B2:F2"/>
    <mergeCell ref="B3:F3"/>
    <mergeCell ref="A10:C10"/>
    <mergeCell ref="B4:L4"/>
    <mergeCell ref="A9:H9"/>
    <mergeCell ref="B5:F5"/>
    <mergeCell ref="B6:F6"/>
    <mergeCell ref="G5:K5"/>
    <mergeCell ref="G6:K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4">
      <selection activeCell="A16" sqref="A16:G16"/>
    </sheetView>
  </sheetViews>
  <sheetFormatPr defaultColWidth="9.00390625" defaultRowHeight="12.75"/>
  <cols>
    <col min="12" max="12" width="13.375" style="0" customWidth="1"/>
  </cols>
  <sheetData>
    <row r="1" ht="12.75">
      <c r="J1" t="s">
        <v>223</v>
      </c>
    </row>
    <row r="2" ht="12.75">
      <c r="H2" t="s">
        <v>222</v>
      </c>
    </row>
    <row r="3" ht="12.75">
      <c r="G3" t="s">
        <v>221</v>
      </c>
    </row>
    <row r="4" ht="12.75">
      <c r="G4" t="s">
        <v>220</v>
      </c>
    </row>
    <row r="5" spans="8:11" ht="12.75">
      <c r="H5" s="95" t="s">
        <v>219</v>
      </c>
      <c r="I5" s="95"/>
      <c r="J5" s="95"/>
      <c r="K5" s="95"/>
    </row>
    <row r="7" spans="2:10" ht="12.75">
      <c r="B7" s="125" t="s">
        <v>224</v>
      </c>
      <c r="C7" s="125"/>
      <c r="D7" s="125"/>
      <c r="E7" s="125"/>
      <c r="F7" s="125"/>
      <c r="G7" s="125"/>
      <c r="H7" s="125"/>
      <c r="I7" s="125"/>
      <c r="J7" s="125"/>
    </row>
    <row r="8" spans="2:10" ht="12.75">
      <c r="B8" s="95" t="s">
        <v>225</v>
      </c>
      <c r="C8" s="95"/>
      <c r="D8" s="95"/>
      <c r="E8" s="95"/>
      <c r="F8" s="95"/>
      <c r="G8" s="95"/>
      <c r="H8" s="95"/>
      <c r="I8" s="95"/>
      <c r="J8" s="95"/>
    </row>
    <row r="9" ht="12.75">
      <c r="E9" t="s">
        <v>226</v>
      </c>
    </row>
    <row r="10" ht="12.75">
      <c r="L10" t="s">
        <v>232</v>
      </c>
    </row>
    <row r="11" spans="1:12" ht="12.75">
      <c r="A11" s="134" t="s">
        <v>227</v>
      </c>
      <c r="B11" s="135"/>
      <c r="C11" s="135"/>
      <c r="D11" s="135"/>
      <c r="E11" s="135"/>
      <c r="F11" s="135"/>
      <c r="G11" s="128"/>
      <c r="H11" s="134" t="s">
        <v>228</v>
      </c>
      <c r="I11" s="128"/>
      <c r="J11" s="28" t="s">
        <v>229</v>
      </c>
      <c r="K11" s="29" t="s">
        <v>230</v>
      </c>
      <c r="L11" s="28" t="s">
        <v>231</v>
      </c>
    </row>
    <row r="12" spans="1:12" ht="12.75">
      <c r="A12" s="132" t="s">
        <v>233</v>
      </c>
      <c r="B12" s="142"/>
      <c r="C12" s="142"/>
      <c r="D12" s="133"/>
      <c r="E12" s="105"/>
      <c r="F12" s="106"/>
      <c r="G12" s="107"/>
      <c r="H12" s="132">
        <v>9900000000</v>
      </c>
      <c r="I12" s="133"/>
      <c r="J12" s="29"/>
      <c r="K12" s="29"/>
      <c r="L12" s="29"/>
    </row>
    <row r="13" spans="1:12" ht="27" customHeight="1">
      <c r="A13" s="166" t="s">
        <v>234</v>
      </c>
      <c r="B13" s="147"/>
      <c r="C13" s="147"/>
      <c r="D13" s="147"/>
      <c r="E13" s="147"/>
      <c r="F13" s="147"/>
      <c r="G13" s="148"/>
      <c r="H13" s="134"/>
      <c r="I13" s="128"/>
      <c r="J13" s="29"/>
      <c r="K13" s="29"/>
      <c r="L13" s="29"/>
    </row>
    <row r="14" spans="1:12" ht="12.75">
      <c r="A14" s="167" t="s">
        <v>235</v>
      </c>
      <c r="B14" s="168"/>
      <c r="C14" s="168"/>
      <c r="D14" s="168"/>
      <c r="E14" s="168"/>
      <c r="F14" s="168"/>
      <c r="G14" s="169"/>
      <c r="H14" s="134"/>
      <c r="I14" s="128"/>
      <c r="J14" s="29"/>
      <c r="K14" s="29"/>
      <c r="L14" s="29"/>
    </row>
    <row r="15" spans="1:12" ht="27.75" customHeight="1">
      <c r="A15" s="146" t="s">
        <v>236</v>
      </c>
      <c r="B15" s="170"/>
      <c r="C15" s="170"/>
      <c r="D15" s="170"/>
      <c r="E15" s="170"/>
      <c r="F15" s="170"/>
      <c r="G15" s="171"/>
      <c r="H15" s="134"/>
      <c r="I15" s="128"/>
      <c r="J15" s="29"/>
      <c r="K15" s="29"/>
      <c r="L15" s="29"/>
    </row>
    <row r="16" spans="1:12" ht="52.5" customHeight="1">
      <c r="A16" s="146" t="s">
        <v>237</v>
      </c>
      <c r="B16" s="170"/>
      <c r="C16" s="170"/>
      <c r="D16" s="170"/>
      <c r="E16" s="170"/>
      <c r="F16" s="170"/>
      <c r="G16" s="171"/>
      <c r="H16" s="134"/>
      <c r="I16" s="128"/>
      <c r="J16" s="29"/>
      <c r="K16" s="29"/>
      <c r="L16" s="29"/>
    </row>
    <row r="17" spans="1:12" ht="12.75">
      <c r="A17" s="134"/>
      <c r="B17" s="135"/>
      <c r="C17" s="135"/>
      <c r="D17" s="135"/>
      <c r="E17" s="135"/>
      <c r="F17" s="135"/>
      <c r="G17" s="128"/>
      <c r="H17" s="134"/>
      <c r="I17" s="128"/>
      <c r="J17" s="29"/>
      <c r="K17" s="29"/>
      <c r="L17" s="29"/>
    </row>
    <row r="18" spans="1:12" ht="12.75">
      <c r="A18" s="134"/>
      <c r="B18" s="135"/>
      <c r="C18" s="135"/>
      <c r="D18" s="135"/>
      <c r="E18" s="135"/>
      <c r="F18" s="135"/>
      <c r="G18" s="128"/>
      <c r="H18" s="134"/>
      <c r="I18" s="128"/>
      <c r="J18" s="29"/>
      <c r="K18" s="29"/>
      <c r="L18" s="29"/>
    </row>
    <row r="19" spans="1:12" ht="12.75">
      <c r="A19" s="134"/>
      <c r="B19" s="135"/>
      <c r="C19" s="135"/>
      <c r="D19" s="135"/>
      <c r="E19" s="135"/>
      <c r="F19" s="135"/>
      <c r="G19" s="128"/>
      <c r="H19" s="134"/>
      <c r="I19" s="128"/>
      <c r="J19" s="29"/>
      <c r="K19" s="29"/>
      <c r="L19" s="29"/>
    </row>
    <row r="20" spans="1:12" ht="12.75">
      <c r="A20" s="134"/>
      <c r="B20" s="135"/>
      <c r="C20" s="135"/>
      <c r="D20" s="135"/>
      <c r="E20" s="135"/>
      <c r="F20" s="135"/>
      <c r="G20" s="128"/>
      <c r="H20" s="134"/>
      <c r="I20" s="128"/>
      <c r="J20" s="29"/>
      <c r="K20" s="29"/>
      <c r="L20" s="29"/>
    </row>
    <row r="21" spans="1:12" ht="12.75">
      <c r="A21" s="134"/>
      <c r="B21" s="135"/>
      <c r="C21" s="135"/>
      <c r="D21" s="135"/>
      <c r="E21" s="135"/>
      <c r="F21" s="135"/>
      <c r="G21" s="128"/>
      <c r="H21" s="134"/>
      <c r="I21" s="128"/>
      <c r="J21" s="29"/>
      <c r="K21" s="29"/>
      <c r="L21" s="29"/>
    </row>
    <row r="22" spans="1:12" ht="12.75">
      <c r="A22" s="134"/>
      <c r="B22" s="135"/>
      <c r="C22" s="135"/>
      <c r="D22" s="135"/>
      <c r="E22" s="135"/>
      <c r="F22" s="135"/>
      <c r="G22" s="128"/>
      <c r="H22" s="134"/>
      <c r="I22" s="128"/>
      <c r="J22" s="29"/>
      <c r="K22" s="29"/>
      <c r="L22" s="29"/>
    </row>
    <row r="23" spans="1:12" ht="12.75">
      <c r="A23" s="134"/>
      <c r="B23" s="135"/>
      <c r="C23" s="135"/>
      <c r="D23" s="135"/>
      <c r="E23" s="135"/>
      <c r="F23" s="135"/>
      <c r="G23" s="128"/>
      <c r="H23" s="134"/>
      <c r="I23" s="128"/>
      <c r="J23" s="29"/>
      <c r="K23" s="29"/>
      <c r="L23" s="29"/>
    </row>
    <row r="24" spans="1:12" ht="12.75">
      <c r="A24" s="134"/>
      <c r="B24" s="135"/>
      <c r="C24" s="135"/>
      <c r="D24" s="135"/>
      <c r="E24" s="135"/>
      <c r="F24" s="135"/>
      <c r="G24" s="128"/>
      <c r="H24" s="134"/>
      <c r="I24" s="128"/>
      <c r="J24" s="29"/>
      <c r="K24" s="29"/>
      <c r="L24" s="29"/>
    </row>
    <row r="25" spans="1:12" ht="12.75">
      <c r="A25" s="134"/>
      <c r="B25" s="135"/>
      <c r="C25" s="135"/>
      <c r="D25" s="135"/>
      <c r="E25" s="135"/>
      <c r="F25" s="135"/>
      <c r="G25" s="128"/>
      <c r="H25" s="134"/>
      <c r="I25" s="128"/>
      <c r="J25" s="29"/>
      <c r="K25" s="29"/>
      <c r="L25" s="29"/>
    </row>
    <row r="26" spans="1:12" ht="12.75">
      <c r="A26" s="134"/>
      <c r="B26" s="135"/>
      <c r="C26" s="135"/>
      <c r="D26" s="135"/>
      <c r="E26" s="135"/>
      <c r="F26" s="135"/>
      <c r="G26" s="128"/>
      <c r="H26" s="134"/>
      <c r="I26" s="128"/>
      <c r="J26" s="29"/>
      <c r="K26" s="29"/>
      <c r="L26" s="29"/>
    </row>
    <row r="27" spans="1:12" ht="12.75">
      <c r="A27" s="134"/>
      <c r="B27" s="135"/>
      <c r="C27" s="135"/>
      <c r="D27" s="135"/>
      <c r="E27" s="135"/>
      <c r="F27" s="135"/>
      <c r="G27" s="128"/>
      <c r="H27" s="134"/>
      <c r="I27" s="128"/>
      <c r="J27" s="29"/>
      <c r="K27" s="29"/>
      <c r="L27" s="29"/>
    </row>
    <row r="28" spans="1:12" ht="12.75">
      <c r="A28" s="134"/>
      <c r="B28" s="135"/>
      <c r="C28" s="135"/>
      <c r="D28" s="135"/>
      <c r="E28" s="135"/>
      <c r="F28" s="135"/>
      <c r="G28" s="128"/>
      <c r="H28" s="134"/>
      <c r="I28" s="128"/>
      <c r="J28" s="29"/>
      <c r="K28" s="29"/>
      <c r="L28" s="29"/>
    </row>
    <row r="29" spans="1:12" ht="12.75">
      <c r="A29" s="134"/>
      <c r="B29" s="135"/>
      <c r="C29" s="135"/>
      <c r="D29" s="135"/>
      <c r="E29" s="135"/>
      <c r="F29" s="135"/>
      <c r="G29" s="128"/>
      <c r="H29" s="134"/>
      <c r="I29" s="128"/>
      <c r="J29" s="29"/>
      <c r="K29" s="29"/>
      <c r="L29" s="29"/>
    </row>
    <row r="30" spans="1:12" ht="12.75">
      <c r="A30" s="134"/>
      <c r="B30" s="135"/>
      <c r="C30" s="135"/>
      <c r="D30" s="135"/>
      <c r="E30" s="135"/>
      <c r="F30" s="135"/>
      <c r="G30" s="128"/>
      <c r="H30" s="134"/>
      <c r="I30" s="128"/>
      <c r="J30" s="29"/>
      <c r="K30" s="29"/>
      <c r="L30" s="29"/>
    </row>
    <row r="31" spans="1:12" ht="12.75">
      <c r="A31" s="134"/>
      <c r="B31" s="135"/>
      <c r="C31" s="135"/>
      <c r="D31" s="135"/>
      <c r="E31" s="135"/>
      <c r="F31" s="135"/>
      <c r="G31" s="128"/>
      <c r="H31" s="134"/>
      <c r="I31" s="128"/>
      <c r="J31" s="29"/>
      <c r="K31" s="29"/>
      <c r="L31" s="29"/>
    </row>
    <row r="32" spans="1:12" ht="12.75">
      <c r="A32" s="134"/>
      <c r="B32" s="135"/>
      <c r="C32" s="135"/>
      <c r="D32" s="135"/>
      <c r="E32" s="135"/>
      <c r="F32" s="135"/>
      <c r="G32" s="128"/>
      <c r="H32" s="134"/>
      <c r="I32" s="128"/>
      <c r="J32" s="29"/>
      <c r="K32" s="29"/>
      <c r="L32" s="29"/>
    </row>
    <row r="33" spans="1:12" ht="12.75">
      <c r="A33" s="134"/>
      <c r="B33" s="135"/>
      <c r="C33" s="135"/>
      <c r="D33" s="135"/>
      <c r="E33" s="135"/>
      <c r="F33" s="135"/>
      <c r="G33" s="128"/>
      <c r="H33" s="134"/>
      <c r="I33" s="128"/>
      <c r="J33" s="29"/>
      <c r="K33" s="29"/>
      <c r="L33" s="29"/>
    </row>
    <row r="34" spans="1:12" ht="12.75">
      <c r="A34" s="134"/>
      <c r="B34" s="135"/>
      <c r="C34" s="135"/>
      <c r="D34" s="135"/>
      <c r="E34" s="135"/>
      <c r="F34" s="135"/>
      <c r="G34" s="128"/>
      <c r="H34" s="134"/>
      <c r="I34" s="128"/>
      <c r="J34" s="29"/>
      <c r="K34" s="29"/>
      <c r="L34" s="29"/>
    </row>
    <row r="35" spans="1:12" ht="12.75">
      <c r="A35" s="134"/>
      <c r="B35" s="135"/>
      <c r="C35" s="135"/>
      <c r="D35" s="135"/>
      <c r="E35" s="135"/>
      <c r="F35" s="135"/>
      <c r="G35" s="128"/>
      <c r="H35" s="134"/>
      <c r="I35" s="128"/>
      <c r="J35" s="29"/>
      <c r="K35" s="29"/>
      <c r="L35" s="29"/>
    </row>
    <row r="36" spans="1:12" ht="12.75">
      <c r="A36" s="134"/>
      <c r="B36" s="135"/>
      <c r="C36" s="135"/>
      <c r="D36" s="135"/>
      <c r="E36" s="135"/>
      <c r="F36" s="135"/>
      <c r="G36" s="128"/>
      <c r="H36" s="134"/>
      <c r="I36" s="128"/>
      <c r="J36" s="29"/>
      <c r="K36" s="29"/>
      <c r="L36" s="29"/>
    </row>
    <row r="37" spans="1:12" ht="12.75">
      <c r="A37" s="134"/>
      <c r="B37" s="135"/>
      <c r="C37" s="135"/>
      <c r="D37" s="135"/>
      <c r="E37" s="135"/>
      <c r="F37" s="135"/>
      <c r="G37" s="128"/>
      <c r="H37" s="134"/>
      <c r="I37" s="128"/>
      <c r="J37" s="29"/>
      <c r="K37" s="29"/>
      <c r="L37" s="29"/>
    </row>
    <row r="38" spans="1:12" ht="12.75">
      <c r="A38" s="134"/>
      <c r="B38" s="135"/>
      <c r="C38" s="135"/>
      <c r="D38" s="135"/>
      <c r="E38" s="135"/>
      <c r="F38" s="135"/>
      <c r="G38" s="128"/>
      <c r="H38" s="134"/>
      <c r="I38" s="128"/>
      <c r="J38" s="29"/>
      <c r="K38" s="29"/>
      <c r="L38" s="29"/>
    </row>
    <row r="39" spans="1:12" ht="12.75">
      <c r="A39" s="134"/>
      <c r="B39" s="135"/>
      <c r="C39" s="135"/>
      <c r="D39" s="135"/>
      <c r="E39" s="135"/>
      <c r="F39" s="135"/>
      <c r="G39" s="128"/>
      <c r="H39" s="134"/>
      <c r="I39" s="128"/>
      <c r="J39" s="29"/>
      <c r="K39" s="29"/>
      <c r="L39" s="29"/>
    </row>
    <row r="40" spans="1:12" ht="12.75">
      <c r="A40" s="134"/>
      <c r="B40" s="135"/>
      <c r="C40" s="135"/>
      <c r="D40" s="135"/>
      <c r="E40" s="135"/>
      <c r="F40" s="135"/>
      <c r="G40" s="128"/>
      <c r="H40" s="134"/>
      <c r="I40" s="128"/>
      <c r="J40" s="29"/>
      <c r="K40" s="29"/>
      <c r="L40" s="29"/>
    </row>
    <row r="41" spans="1:12" ht="12.75">
      <c r="A41" s="134"/>
      <c r="B41" s="135"/>
      <c r="C41" s="135"/>
      <c r="D41" s="135"/>
      <c r="E41" s="135"/>
      <c r="F41" s="135"/>
      <c r="G41" s="128"/>
      <c r="H41" s="134"/>
      <c r="I41" s="128"/>
      <c r="J41" s="29"/>
      <c r="K41" s="29"/>
      <c r="L41" s="29"/>
    </row>
    <row r="42" spans="1:12" ht="12.75">
      <c r="A42" s="134"/>
      <c r="B42" s="135"/>
      <c r="C42" s="135"/>
      <c r="D42" s="135"/>
      <c r="E42" s="135"/>
      <c r="F42" s="135"/>
      <c r="G42" s="128"/>
      <c r="H42" s="134"/>
      <c r="I42" s="128"/>
      <c r="J42" s="29"/>
      <c r="K42" s="29"/>
      <c r="L42" s="29"/>
    </row>
    <row r="43" spans="1:12" ht="12.75">
      <c r="A43" s="134"/>
      <c r="B43" s="135"/>
      <c r="C43" s="135"/>
      <c r="D43" s="135"/>
      <c r="E43" s="135"/>
      <c r="F43" s="135"/>
      <c r="G43" s="128"/>
      <c r="H43" s="134"/>
      <c r="I43" s="128"/>
      <c r="J43" s="29"/>
      <c r="K43" s="29"/>
      <c r="L43" s="29"/>
    </row>
    <row r="44" spans="1:12" ht="12.75">
      <c r="A44" s="134"/>
      <c r="B44" s="135"/>
      <c r="C44" s="135"/>
      <c r="D44" s="135"/>
      <c r="E44" s="135"/>
      <c r="F44" s="135"/>
      <c r="G44" s="128"/>
      <c r="H44" s="134"/>
      <c r="I44" s="128"/>
      <c r="J44" s="29"/>
      <c r="K44" s="29"/>
      <c r="L44" s="29"/>
    </row>
    <row r="45" spans="1:12" ht="12.75">
      <c r="A45" s="134"/>
      <c r="B45" s="135"/>
      <c r="C45" s="135"/>
      <c r="D45" s="135"/>
      <c r="E45" s="135"/>
      <c r="F45" s="135"/>
      <c r="G45" s="128"/>
      <c r="H45" s="134"/>
      <c r="I45" s="128"/>
      <c r="J45" s="29"/>
      <c r="K45" s="29"/>
      <c r="L45" s="29"/>
    </row>
    <row r="46" spans="1:12" ht="12.75">
      <c r="A46" s="134"/>
      <c r="B46" s="135"/>
      <c r="C46" s="135"/>
      <c r="D46" s="135"/>
      <c r="E46" s="135"/>
      <c r="F46" s="135"/>
      <c r="G46" s="128"/>
      <c r="H46" s="134"/>
      <c r="I46" s="128"/>
      <c r="J46" s="29"/>
      <c r="K46" s="29"/>
      <c r="L46" s="29"/>
    </row>
    <row r="47" spans="1:12" ht="12.75">
      <c r="A47" s="134"/>
      <c r="B47" s="135"/>
      <c r="C47" s="135"/>
      <c r="D47" s="135"/>
      <c r="E47" s="135"/>
      <c r="F47" s="135"/>
      <c r="G47" s="128"/>
      <c r="H47" s="134"/>
      <c r="I47" s="128"/>
      <c r="J47" s="29"/>
      <c r="K47" s="29"/>
      <c r="L47" s="29"/>
    </row>
    <row r="48" spans="1:12" ht="12.75">
      <c r="A48" s="134"/>
      <c r="B48" s="135"/>
      <c r="C48" s="135"/>
      <c r="D48" s="135"/>
      <c r="E48" s="135"/>
      <c r="F48" s="135"/>
      <c r="G48" s="128"/>
      <c r="H48" s="134"/>
      <c r="I48" s="128"/>
      <c r="J48" s="29"/>
      <c r="K48" s="29"/>
      <c r="L48" s="29"/>
    </row>
    <row r="49" spans="1:12" ht="12.75">
      <c r="A49" s="134"/>
      <c r="B49" s="135"/>
      <c r="C49" s="135"/>
      <c r="D49" s="135"/>
      <c r="E49" s="135"/>
      <c r="F49" s="135"/>
      <c r="G49" s="128"/>
      <c r="H49" s="134"/>
      <c r="I49" s="128"/>
      <c r="J49" s="29"/>
      <c r="K49" s="29"/>
      <c r="L49" s="29"/>
    </row>
    <row r="50" spans="1:12" ht="12.75">
      <c r="A50" s="134"/>
      <c r="B50" s="135"/>
      <c r="C50" s="135"/>
      <c r="D50" s="135"/>
      <c r="E50" s="135"/>
      <c r="F50" s="135"/>
      <c r="G50" s="128"/>
      <c r="H50" s="134"/>
      <c r="I50" s="128"/>
      <c r="J50" s="29"/>
      <c r="K50" s="29"/>
      <c r="L50" s="29"/>
    </row>
    <row r="51" spans="1:12" ht="12.75">
      <c r="A51" s="134"/>
      <c r="B51" s="135"/>
      <c r="C51" s="135"/>
      <c r="D51" s="135"/>
      <c r="E51" s="135"/>
      <c r="F51" s="135"/>
      <c r="G51" s="128"/>
      <c r="H51" s="134"/>
      <c r="I51" s="128"/>
      <c r="J51" s="29"/>
      <c r="K51" s="29"/>
      <c r="L51" s="29"/>
    </row>
    <row r="52" spans="1:12" ht="12.75">
      <c r="A52" s="134"/>
      <c r="B52" s="135"/>
      <c r="C52" s="135"/>
      <c r="D52" s="135"/>
      <c r="E52" s="135"/>
      <c r="F52" s="135"/>
      <c r="G52" s="128"/>
      <c r="H52" s="134"/>
      <c r="I52" s="128"/>
      <c r="J52" s="29"/>
      <c r="K52" s="29"/>
      <c r="L52" s="29"/>
    </row>
    <row r="53" spans="1:12" ht="12.75">
      <c r="A53" s="134"/>
      <c r="B53" s="135"/>
      <c r="C53" s="135"/>
      <c r="D53" s="135"/>
      <c r="E53" s="135"/>
      <c r="F53" s="135"/>
      <c r="G53" s="128"/>
      <c r="H53" s="134"/>
      <c r="I53" s="128"/>
      <c r="J53" s="29"/>
      <c r="K53" s="29"/>
      <c r="L53" s="29"/>
    </row>
    <row r="54" spans="1:12" ht="12.75">
      <c r="A54" s="134"/>
      <c r="B54" s="135"/>
      <c r="C54" s="135"/>
      <c r="D54" s="135"/>
      <c r="E54" s="135"/>
      <c r="F54" s="135"/>
      <c r="G54" s="128"/>
      <c r="H54" s="134"/>
      <c r="I54" s="128"/>
      <c r="J54" s="29"/>
      <c r="K54" s="29"/>
      <c r="L54" s="29"/>
    </row>
    <row r="55" spans="1:12" ht="12.75">
      <c r="A55" s="134"/>
      <c r="B55" s="135"/>
      <c r="C55" s="135"/>
      <c r="D55" s="135"/>
      <c r="E55" s="135"/>
      <c r="F55" s="135"/>
      <c r="G55" s="128"/>
      <c r="H55" s="134"/>
      <c r="I55" s="128"/>
      <c r="J55" s="29"/>
      <c r="K55" s="29"/>
      <c r="L55" s="29"/>
    </row>
    <row r="56" spans="1:12" ht="12.75">
      <c r="A56" s="134"/>
      <c r="B56" s="135"/>
      <c r="C56" s="135"/>
      <c r="D56" s="135"/>
      <c r="E56" s="135"/>
      <c r="F56" s="135"/>
      <c r="G56" s="128"/>
      <c r="H56" s="134"/>
      <c r="I56" s="128"/>
      <c r="J56" s="29"/>
      <c r="K56" s="29"/>
      <c r="L56" s="29"/>
    </row>
    <row r="57" spans="1:12" ht="12.75">
      <c r="A57" s="134"/>
      <c r="B57" s="135"/>
      <c r="C57" s="135"/>
      <c r="D57" s="135"/>
      <c r="E57" s="135"/>
      <c r="F57" s="135"/>
      <c r="G57" s="128"/>
      <c r="H57" s="134"/>
      <c r="I57" s="128"/>
      <c r="J57" s="29"/>
      <c r="K57" s="29"/>
      <c r="L57" s="29"/>
    </row>
    <row r="58" spans="1:12" ht="12.75">
      <c r="A58" s="134"/>
      <c r="B58" s="135"/>
      <c r="C58" s="135"/>
      <c r="D58" s="135"/>
      <c r="E58" s="135"/>
      <c r="F58" s="135"/>
      <c r="G58" s="128"/>
      <c r="H58" s="134"/>
      <c r="I58" s="128"/>
      <c r="J58" s="29"/>
      <c r="K58" s="29"/>
      <c r="L58" s="29"/>
    </row>
    <row r="59" spans="1:12" ht="12.75">
      <c r="A59" s="134"/>
      <c r="B59" s="135"/>
      <c r="C59" s="135"/>
      <c r="D59" s="135"/>
      <c r="E59" s="135"/>
      <c r="F59" s="135"/>
      <c r="G59" s="128"/>
      <c r="H59" s="134"/>
      <c r="I59" s="128"/>
      <c r="J59" s="29"/>
      <c r="K59" s="29"/>
      <c r="L59" s="29"/>
    </row>
    <row r="60" spans="1:12" ht="12.75">
      <c r="A60" s="134"/>
      <c r="B60" s="135"/>
      <c r="C60" s="135"/>
      <c r="D60" s="135"/>
      <c r="E60" s="135"/>
      <c r="F60" s="135"/>
      <c r="G60" s="128"/>
      <c r="H60" s="134"/>
      <c r="I60" s="128"/>
      <c r="J60" s="29"/>
      <c r="K60" s="29"/>
      <c r="L60" s="29"/>
    </row>
    <row r="61" spans="1:12" ht="12.75">
      <c r="A61" s="134"/>
      <c r="B61" s="135"/>
      <c r="C61" s="135"/>
      <c r="D61" s="135"/>
      <c r="E61" s="135"/>
      <c r="F61" s="135"/>
      <c r="G61" s="128"/>
      <c r="H61" s="134"/>
      <c r="I61" s="128"/>
      <c r="J61" s="29"/>
      <c r="K61" s="29"/>
      <c r="L61" s="29"/>
    </row>
    <row r="62" spans="1:12" ht="12.75">
      <c r="A62" s="134"/>
      <c r="B62" s="135"/>
      <c r="C62" s="135"/>
      <c r="D62" s="135"/>
      <c r="E62" s="135"/>
      <c r="F62" s="135"/>
      <c r="G62" s="128"/>
      <c r="H62" s="134"/>
      <c r="I62" s="128"/>
      <c r="J62" s="29"/>
      <c r="K62" s="29"/>
      <c r="L62" s="29"/>
    </row>
    <row r="63" spans="1:12" ht="12.75">
      <c r="A63" s="134"/>
      <c r="B63" s="135"/>
      <c r="C63" s="135"/>
      <c r="D63" s="135"/>
      <c r="E63" s="135"/>
      <c r="F63" s="135"/>
      <c r="G63" s="128"/>
      <c r="H63" s="134"/>
      <c r="I63" s="128"/>
      <c r="J63" s="29"/>
      <c r="K63" s="29"/>
      <c r="L63" s="29"/>
    </row>
    <row r="64" spans="1:12" ht="12.75">
      <c r="A64" s="134"/>
      <c r="B64" s="135"/>
      <c r="C64" s="135"/>
      <c r="D64" s="135"/>
      <c r="E64" s="135"/>
      <c r="F64" s="135"/>
      <c r="G64" s="128"/>
      <c r="H64" s="134"/>
      <c r="I64" s="128"/>
      <c r="J64" s="29"/>
      <c r="K64" s="29"/>
      <c r="L64" s="29"/>
    </row>
    <row r="65" spans="1:12" ht="12.75">
      <c r="A65" s="134"/>
      <c r="B65" s="135"/>
      <c r="C65" s="135"/>
      <c r="D65" s="135"/>
      <c r="E65" s="135"/>
      <c r="F65" s="135"/>
      <c r="G65" s="128"/>
      <c r="H65" s="134"/>
      <c r="I65" s="128"/>
      <c r="J65" s="29"/>
      <c r="K65" s="29"/>
      <c r="L65" s="29"/>
    </row>
    <row r="66" spans="1:12" ht="12.75">
      <c r="A66" s="134"/>
      <c r="B66" s="135"/>
      <c r="C66" s="135"/>
      <c r="D66" s="135"/>
      <c r="E66" s="135"/>
      <c r="F66" s="135"/>
      <c r="G66" s="128"/>
      <c r="H66" s="134"/>
      <c r="I66" s="128"/>
      <c r="J66" s="29"/>
      <c r="K66" s="29"/>
      <c r="L66" s="29"/>
    </row>
    <row r="67" spans="1:12" ht="12.75">
      <c r="A67" s="134"/>
      <c r="B67" s="135"/>
      <c r="C67" s="135"/>
      <c r="D67" s="135"/>
      <c r="E67" s="135"/>
      <c r="F67" s="135"/>
      <c r="G67" s="128"/>
      <c r="H67" s="134"/>
      <c r="I67" s="128"/>
      <c r="J67" s="29"/>
      <c r="K67" s="29"/>
      <c r="L67" s="29"/>
    </row>
    <row r="68" spans="1:12" ht="12.75">
      <c r="A68" s="134"/>
      <c r="B68" s="135"/>
      <c r="C68" s="135"/>
      <c r="D68" s="135"/>
      <c r="E68" s="135"/>
      <c r="F68" s="135"/>
      <c r="G68" s="128"/>
      <c r="H68" s="134"/>
      <c r="I68" s="128"/>
      <c r="J68" s="29"/>
      <c r="K68" s="29"/>
      <c r="L68" s="29"/>
    </row>
    <row r="69" spans="1:12" ht="12.75">
      <c r="A69" s="134"/>
      <c r="B69" s="135"/>
      <c r="C69" s="135"/>
      <c r="D69" s="135"/>
      <c r="E69" s="135"/>
      <c r="F69" s="135"/>
      <c r="G69" s="128"/>
      <c r="H69" s="134"/>
      <c r="I69" s="128"/>
      <c r="J69" s="29"/>
      <c r="K69" s="29"/>
      <c r="L69" s="29"/>
    </row>
    <row r="70" spans="1:12" ht="12.75">
      <c r="A70" s="134"/>
      <c r="B70" s="135"/>
      <c r="C70" s="135"/>
      <c r="D70" s="135"/>
      <c r="E70" s="135"/>
      <c r="F70" s="135"/>
      <c r="G70" s="128"/>
      <c r="H70" s="134"/>
      <c r="I70" s="128"/>
      <c r="J70" s="29"/>
      <c r="K70" s="29"/>
      <c r="L70" s="29"/>
    </row>
    <row r="71" spans="1:12" ht="12.75">
      <c r="A71" s="134"/>
      <c r="B71" s="135"/>
      <c r="C71" s="135"/>
      <c r="D71" s="135"/>
      <c r="E71" s="135"/>
      <c r="F71" s="135"/>
      <c r="G71" s="128"/>
      <c r="H71" s="134"/>
      <c r="I71" s="128"/>
      <c r="J71" s="29"/>
      <c r="K71" s="29"/>
      <c r="L71" s="29"/>
    </row>
    <row r="72" spans="1:12" ht="12.75">
      <c r="A72" s="134"/>
      <c r="B72" s="135"/>
      <c r="C72" s="135"/>
      <c r="D72" s="135"/>
      <c r="E72" s="135"/>
      <c r="F72" s="135"/>
      <c r="G72" s="128"/>
      <c r="H72" s="134"/>
      <c r="I72" s="128"/>
      <c r="J72" s="29"/>
      <c r="K72" s="29"/>
      <c r="L72" s="29"/>
    </row>
    <row r="73" spans="1:12" ht="12.75">
      <c r="A73" s="134"/>
      <c r="B73" s="135"/>
      <c r="C73" s="135"/>
      <c r="D73" s="135"/>
      <c r="E73" s="135"/>
      <c r="F73" s="135"/>
      <c r="G73" s="128"/>
      <c r="H73" s="134"/>
      <c r="I73" s="128"/>
      <c r="J73" s="29"/>
      <c r="K73" s="29"/>
      <c r="L73" s="29"/>
    </row>
    <row r="74" spans="1:12" ht="12.75">
      <c r="A74" s="134"/>
      <c r="B74" s="135"/>
      <c r="C74" s="135"/>
      <c r="D74" s="135"/>
      <c r="E74" s="135"/>
      <c r="F74" s="135"/>
      <c r="G74" s="128"/>
      <c r="H74" s="134"/>
      <c r="I74" s="128"/>
      <c r="J74" s="29"/>
      <c r="K74" s="29"/>
      <c r="L74" s="29"/>
    </row>
    <row r="75" spans="1:12" ht="12.75">
      <c r="A75" s="134"/>
      <c r="B75" s="135"/>
      <c r="C75" s="135"/>
      <c r="D75" s="135"/>
      <c r="E75" s="135"/>
      <c r="F75" s="135"/>
      <c r="G75" s="128"/>
      <c r="H75" s="134"/>
      <c r="I75" s="128"/>
      <c r="J75" s="29"/>
      <c r="K75" s="29"/>
      <c r="L75" s="29"/>
    </row>
    <row r="76" spans="1:12" ht="12.75">
      <c r="A76" s="134"/>
      <c r="B76" s="135"/>
      <c r="C76" s="135"/>
      <c r="D76" s="135"/>
      <c r="E76" s="135"/>
      <c r="F76" s="135"/>
      <c r="G76" s="128"/>
      <c r="H76" s="134"/>
      <c r="I76" s="128"/>
      <c r="J76" s="29"/>
      <c r="K76" s="29"/>
      <c r="L76" s="29"/>
    </row>
  </sheetData>
  <sheetProtection/>
  <mergeCells count="133">
    <mergeCell ref="H74:I74"/>
    <mergeCell ref="H75:I75"/>
    <mergeCell ref="H76:I76"/>
    <mergeCell ref="H67:I67"/>
    <mergeCell ref="H68:I68"/>
    <mergeCell ref="H69:I69"/>
    <mergeCell ref="H70:I70"/>
    <mergeCell ref="H71:I71"/>
    <mergeCell ref="H72:I72"/>
    <mergeCell ref="H62:I62"/>
    <mergeCell ref="H63:I63"/>
    <mergeCell ref="H64:I64"/>
    <mergeCell ref="H65:I65"/>
    <mergeCell ref="H66:I66"/>
    <mergeCell ref="H73:I73"/>
    <mergeCell ref="H56:I56"/>
    <mergeCell ref="H57:I57"/>
    <mergeCell ref="H58:I58"/>
    <mergeCell ref="H59:I59"/>
    <mergeCell ref="H60:I60"/>
    <mergeCell ref="H61:I61"/>
    <mergeCell ref="H50:I50"/>
    <mergeCell ref="H51:I51"/>
    <mergeCell ref="H52:I52"/>
    <mergeCell ref="H53:I53"/>
    <mergeCell ref="H54:I54"/>
    <mergeCell ref="H55:I55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H37:I37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A74:G74"/>
    <mergeCell ref="A75:G75"/>
    <mergeCell ref="A76:G76"/>
    <mergeCell ref="H13:I13"/>
    <mergeCell ref="H14:I14"/>
    <mergeCell ref="H15:I15"/>
    <mergeCell ref="H16:I16"/>
    <mergeCell ref="H17:I17"/>
    <mergeCell ref="H18:I18"/>
    <mergeCell ref="H19:I19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A50:G50"/>
    <mergeCell ref="A51:G51"/>
    <mergeCell ref="A52:G52"/>
    <mergeCell ref="A53:G53"/>
    <mergeCell ref="A54:G54"/>
    <mergeCell ref="A55:G55"/>
    <mergeCell ref="A44:G44"/>
    <mergeCell ref="A45:G45"/>
    <mergeCell ref="A46:G46"/>
    <mergeCell ref="A47:G47"/>
    <mergeCell ref="A48:G48"/>
    <mergeCell ref="A49:G49"/>
    <mergeCell ref="A38:G38"/>
    <mergeCell ref="A39:G39"/>
    <mergeCell ref="A40:G40"/>
    <mergeCell ref="A41:G41"/>
    <mergeCell ref="A42:G42"/>
    <mergeCell ref="A43:G43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A14:G14"/>
    <mergeCell ref="A15:G15"/>
    <mergeCell ref="A16:G16"/>
    <mergeCell ref="A17:G17"/>
    <mergeCell ref="A18:G18"/>
    <mergeCell ref="A19:G19"/>
    <mergeCell ref="B7:J7"/>
    <mergeCell ref="A11:G11"/>
    <mergeCell ref="H11:I11"/>
    <mergeCell ref="A12:D12"/>
    <mergeCell ref="H12:I12"/>
    <mergeCell ref="A13:G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0">
      <selection activeCell="A27" sqref="A27"/>
    </sheetView>
  </sheetViews>
  <sheetFormatPr defaultColWidth="9.00390625" defaultRowHeight="12.75"/>
  <cols>
    <col min="1" max="1" width="57.625" style="20" customWidth="1"/>
    <col min="2" max="2" width="22.75390625" style="20" customWidth="1"/>
    <col min="3" max="4" width="10.75390625" style="20" customWidth="1"/>
    <col min="5" max="5" width="0.2421875" style="20" customWidth="1"/>
    <col min="6" max="6" width="6.125" style="20" hidden="1" customWidth="1"/>
    <col min="7" max="12" width="9.125" style="20" hidden="1" customWidth="1"/>
    <col min="13" max="16384" width="9.125" style="20" customWidth="1"/>
  </cols>
  <sheetData>
    <row r="1" spans="1:11" ht="12.75" customHeight="1">
      <c r="A1" s="1"/>
      <c r="B1" s="118" t="s">
        <v>63</v>
      </c>
      <c r="C1" s="114"/>
      <c r="D1" s="114"/>
      <c r="E1" s="114"/>
      <c r="F1" s="114"/>
      <c r="G1" s="118"/>
      <c r="H1" s="114"/>
      <c r="I1" s="114"/>
      <c r="J1" s="114"/>
      <c r="K1" s="114"/>
    </row>
    <row r="2" spans="1:11" ht="12.75" customHeight="1">
      <c r="A2" s="1"/>
      <c r="B2" s="113" t="s">
        <v>22</v>
      </c>
      <c r="C2" s="114"/>
      <c r="D2" s="114"/>
      <c r="E2" s="114"/>
      <c r="F2" s="114"/>
      <c r="G2" s="113"/>
      <c r="H2" s="114"/>
      <c r="I2" s="114"/>
      <c r="J2" s="114"/>
      <c r="K2" s="114"/>
    </row>
    <row r="3" spans="1:11" ht="12.75" customHeight="1">
      <c r="A3" s="1"/>
      <c r="B3" s="113" t="s">
        <v>56</v>
      </c>
      <c r="C3" s="114"/>
      <c r="D3" s="114"/>
      <c r="E3" s="114"/>
      <c r="F3" s="114"/>
      <c r="G3" s="113"/>
      <c r="H3" s="114"/>
      <c r="I3" s="114"/>
      <c r="J3" s="114"/>
      <c r="K3" s="114"/>
    </row>
    <row r="4" spans="1:12" ht="12.75" customHeight="1">
      <c r="A4" s="1"/>
      <c r="B4" s="113" t="s">
        <v>20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1" ht="26.25" customHeight="1">
      <c r="A5" s="1"/>
      <c r="B5" s="113" t="s">
        <v>57</v>
      </c>
      <c r="C5" s="114"/>
      <c r="D5" s="114"/>
      <c r="E5" s="114"/>
      <c r="F5" s="114"/>
      <c r="G5" s="113"/>
      <c r="H5" s="114"/>
      <c r="I5" s="114"/>
      <c r="J5" s="114"/>
      <c r="K5" s="114"/>
    </row>
    <row r="6" spans="1:11" ht="12.75">
      <c r="A6" s="1"/>
      <c r="B6" s="117" t="s">
        <v>62</v>
      </c>
      <c r="C6" s="114"/>
      <c r="D6" s="114"/>
      <c r="E6" s="114"/>
      <c r="F6" s="114"/>
      <c r="G6" s="117"/>
      <c r="H6" s="114"/>
      <c r="I6" s="114"/>
      <c r="J6" s="114"/>
      <c r="K6" s="114"/>
    </row>
    <row r="7" spans="1:3" ht="12.75">
      <c r="A7" s="1"/>
      <c r="B7" s="2"/>
      <c r="C7" s="3"/>
    </row>
    <row r="8" spans="1:3" ht="12.75">
      <c r="A8" s="1"/>
      <c r="B8" s="2"/>
      <c r="C8" s="3"/>
    </row>
    <row r="9" spans="1:4" ht="47.25" customHeight="1">
      <c r="A9" s="116" t="s">
        <v>60</v>
      </c>
      <c r="B9" s="116"/>
      <c r="C9" s="116"/>
      <c r="D9" s="116"/>
    </row>
    <row r="10" spans="1:3" ht="15.75">
      <c r="A10" s="115"/>
      <c r="B10" s="115"/>
      <c r="C10" s="115"/>
    </row>
    <row r="11" spans="1:4" ht="12.75">
      <c r="A11" s="2"/>
      <c r="B11" s="2"/>
      <c r="D11" s="3" t="s">
        <v>21</v>
      </c>
    </row>
    <row r="12" spans="1:4" ht="15">
      <c r="A12" s="4" t="s">
        <v>0</v>
      </c>
      <c r="B12" s="4" t="s">
        <v>1</v>
      </c>
      <c r="C12" s="17" t="s">
        <v>52</v>
      </c>
      <c r="D12" s="16" t="s">
        <v>53</v>
      </c>
    </row>
    <row r="13" spans="1:4" ht="13.5" customHeight="1">
      <c r="A13" s="5" t="s">
        <v>10</v>
      </c>
      <c r="B13" s="24" t="s">
        <v>11</v>
      </c>
      <c r="C13" s="7">
        <f>C14+C24</f>
        <v>2728.2</v>
      </c>
      <c r="D13" s="7">
        <f>D14+D24</f>
        <v>2742.5</v>
      </c>
    </row>
    <row r="14" spans="1:4" ht="13.5" customHeight="1">
      <c r="A14" s="5" t="s">
        <v>41</v>
      </c>
      <c r="B14" s="21" t="s">
        <v>46</v>
      </c>
      <c r="C14" s="7">
        <f>C15+C17</f>
        <v>2728.2</v>
      </c>
      <c r="D14" s="7">
        <f>D15+D17</f>
        <v>2742.5</v>
      </c>
    </row>
    <row r="15" spans="1:4" ht="27.75" customHeight="1">
      <c r="A15" s="11" t="s">
        <v>42</v>
      </c>
      <c r="B15" s="22" t="s">
        <v>47</v>
      </c>
      <c r="C15" s="23">
        <f>C16</f>
        <v>4576.9</v>
      </c>
      <c r="D15" s="23">
        <f>D16</f>
        <v>6137.3</v>
      </c>
    </row>
    <row r="16" spans="1:4" ht="25.5" customHeight="1">
      <c r="A16" s="11" t="s">
        <v>43</v>
      </c>
      <c r="B16" s="22" t="s">
        <v>48</v>
      </c>
      <c r="C16" s="23">
        <v>4576.9</v>
      </c>
      <c r="D16" s="23">
        <v>6137.3</v>
      </c>
    </row>
    <row r="17" spans="1:4" ht="26.25" customHeight="1">
      <c r="A17" s="11" t="s">
        <v>44</v>
      </c>
      <c r="B17" s="22" t="s">
        <v>49</v>
      </c>
      <c r="C17" s="23">
        <f>C18</f>
        <v>-1848.7</v>
      </c>
      <c r="D17" s="23">
        <f>D18</f>
        <v>-3394.8</v>
      </c>
    </row>
    <row r="18" spans="1:4" ht="25.5" customHeight="1">
      <c r="A18" s="11" t="s">
        <v>45</v>
      </c>
      <c r="B18" s="22" t="s">
        <v>50</v>
      </c>
      <c r="C18" s="23">
        <f>-(1000+848.7)</f>
        <v>-1848.7</v>
      </c>
      <c r="D18" s="23">
        <v>-3394.8</v>
      </c>
    </row>
    <row r="19" spans="1:4" ht="28.5" customHeight="1">
      <c r="A19" s="8" t="s">
        <v>24</v>
      </c>
      <c r="B19" s="6" t="s">
        <v>25</v>
      </c>
      <c r="C19" s="7">
        <f>C20</f>
        <v>0</v>
      </c>
      <c r="D19" s="7">
        <f>D20</f>
        <v>0</v>
      </c>
    </row>
    <row r="20" spans="1:4" ht="27.75" customHeight="1">
      <c r="A20" s="9" t="s">
        <v>26</v>
      </c>
      <c r="B20" s="10" t="s">
        <v>27</v>
      </c>
      <c r="C20" s="7">
        <f>C21</f>
        <v>0</v>
      </c>
      <c r="D20" s="7">
        <f>D21</f>
        <v>0</v>
      </c>
    </row>
    <row r="21" spans="1:4" ht="36" customHeight="1">
      <c r="A21" s="11" t="s">
        <v>28</v>
      </c>
      <c r="B21" s="12" t="s">
        <v>29</v>
      </c>
      <c r="C21" s="7">
        <v>0</v>
      </c>
      <c r="D21" s="7">
        <v>0</v>
      </c>
    </row>
    <row r="22" spans="1:4" ht="38.25" customHeight="1">
      <c r="A22" s="9" t="s">
        <v>30</v>
      </c>
      <c r="B22" s="10" t="s">
        <v>31</v>
      </c>
      <c r="C22" s="7">
        <f>C23</f>
        <v>0</v>
      </c>
      <c r="D22" s="7">
        <f>D23</f>
        <v>0</v>
      </c>
    </row>
    <row r="23" spans="1:4" ht="37.5" customHeight="1">
      <c r="A23" s="11" t="s">
        <v>32</v>
      </c>
      <c r="B23" s="12" t="s">
        <v>33</v>
      </c>
      <c r="C23" s="7">
        <v>0</v>
      </c>
      <c r="D23" s="7">
        <v>0</v>
      </c>
    </row>
    <row r="24" spans="1:4" ht="29.25" customHeight="1">
      <c r="A24" s="8" t="s">
        <v>12</v>
      </c>
      <c r="B24" s="6" t="s">
        <v>13</v>
      </c>
      <c r="C24" s="13">
        <f>C25+C29</f>
        <v>0</v>
      </c>
      <c r="D24" s="13">
        <f>D25+D29</f>
        <v>0</v>
      </c>
    </row>
    <row r="25" spans="1:4" ht="14.25" customHeight="1">
      <c r="A25" s="9" t="s">
        <v>2</v>
      </c>
      <c r="B25" s="6" t="s">
        <v>14</v>
      </c>
      <c r="C25" s="14">
        <f aca="true" t="shared" si="0" ref="C25:D27">C26</f>
        <v>-410568.5</v>
      </c>
      <c r="D25" s="14">
        <f t="shared" si="0"/>
        <v>-398140.5</v>
      </c>
    </row>
    <row r="26" spans="1:4" ht="15.75" customHeight="1">
      <c r="A26" s="11" t="s">
        <v>3</v>
      </c>
      <c r="B26" s="10" t="s">
        <v>15</v>
      </c>
      <c r="C26" s="15">
        <f t="shared" si="0"/>
        <v>-410568.5</v>
      </c>
      <c r="D26" s="15">
        <f t="shared" si="0"/>
        <v>-398140.5</v>
      </c>
    </row>
    <row r="27" spans="1:4" ht="18.75" customHeight="1">
      <c r="A27" s="11" t="s">
        <v>4</v>
      </c>
      <c r="B27" s="10" t="s">
        <v>16</v>
      </c>
      <c r="C27" s="15">
        <f t="shared" si="0"/>
        <v>-410568.5</v>
      </c>
      <c r="D27" s="15">
        <f t="shared" si="0"/>
        <v>-398140.5</v>
      </c>
    </row>
    <row r="28" spans="1:4" ht="27.75" customHeight="1">
      <c r="A28" s="11" t="s">
        <v>5</v>
      </c>
      <c r="B28" s="10" t="s">
        <v>34</v>
      </c>
      <c r="C28" s="15">
        <f>-405991.6-4576.9</f>
        <v>-410568.5</v>
      </c>
      <c r="D28" s="18">
        <f>-392003.2-6137.3</f>
        <v>-398140.5</v>
      </c>
    </row>
    <row r="29" spans="1:4" ht="16.5" customHeight="1">
      <c r="A29" s="9" t="s">
        <v>6</v>
      </c>
      <c r="B29" s="6" t="s">
        <v>17</v>
      </c>
      <c r="C29" s="7">
        <f aca="true" t="shared" si="1" ref="C29:D31">C30</f>
        <v>410568.5</v>
      </c>
      <c r="D29" s="7">
        <f t="shared" si="1"/>
        <v>398140.5</v>
      </c>
    </row>
    <row r="30" spans="1:4" ht="16.5" customHeight="1">
      <c r="A30" s="11" t="s">
        <v>7</v>
      </c>
      <c r="B30" s="10" t="s">
        <v>18</v>
      </c>
      <c r="C30" s="15">
        <f t="shared" si="1"/>
        <v>410568.5</v>
      </c>
      <c r="D30" s="15">
        <f t="shared" si="1"/>
        <v>398140.5</v>
      </c>
    </row>
    <row r="31" spans="1:4" ht="12.75">
      <c r="A31" s="11" t="s">
        <v>8</v>
      </c>
      <c r="B31" s="10" t="s">
        <v>19</v>
      </c>
      <c r="C31" s="15">
        <f t="shared" si="1"/>
        <v>410568.5</v>
      </c>
      <c r="D31" s="15">
        <f t="shared" si="1"/>
        <v>398140.5</v>
      </c>
    </row>
    <row r="32" spans="1:4" ht="25.5">
      <c r="A32" s="11" t="s">
        <v>9</v>
      </c>
      <c r="B32" s="10" t="s">
        <v>35</v>
      </c>
      <c r="C32" s="15">
        <f>408719.8+1848.7</f>
        <v>410568.5</v>
      </c>
      <c r="D32" s="19">
        <f>394745.7+3394.8</f>
        <v>398140.5</v>
      </c>
    </row>
  </sheetData>
  <sheetProtection/>
  <mergeCells count="13">
    <mergeCell ref="B4:L4"/>
    <mergeCell ref="B5:F5"/>
    <mergeCell ref="G5:K5"/>
    <mergeCell ref="A10:C10"/>
    <mergeCell ref="A9:D9"/>
    <mergeCell ref="B6:F6"/>
    <mergeCell ref="G6:K6"/>
    <mergeCell ref="B1:F1"/>
    <mergeCell ref="G1:K1"/>
    <mergeCell ref="B2:F2"/>
    <mergeCell ref="G2:K2"/>
    <mergeCell ref="B3:F3"/>
    <mergeCell ref="G3:K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60" zoomScalePageLayoutView="0" workbookViewId="0" topLeftCell="A7">
      <selection activeCell="C16" sqref="C14:C16"/>
    </sheetView>
  </sheetViews>
  <sheetFormatPr defaultColWidth="9.00390625" defaultRowHeight="12.75"/>
  <cols>
    <col min="1" max="1" width="60.875" style="0" customWidth="1"/>
    <col min="2" max="2" width="26.25390625" style="0" customWidth="1"/>
    <col min="3" max="3" width="11.75390625" style="0" customWidth="1"/>
    <col min="4" max="4" width="9.125" style="0" hidden="1" customWidth="1"/>
    <col min="5" max="5" width="3.75390625" style="0" hidden="1" customWidth="1"/>
  </cols>
  <sheetData>
    <row r="1" ht="12.75">
      <c r="B1" t="s">
        <v>64</v>
      </c>
    </row>
    <row r="2" ht="12.75">
      <c r="B2" t="s">
        <v>22</v>
      </c>
    </row>
    <row r="3" ht="12.75">
      <c r="B3" t="s">
        <v>59</v>
      </c>
    </row>
    <row r="4" spans="2:5" ht="39" customHeight="1">
      <c r="B4" s="122" t="s">
        <v>65</v>
      </c>
      <c r="C4" s="122"/>
      <c r="D4" s="122"/>
      <c r="E4" s="122"/>
    </row>
    <row r="5" ht="12.75">
      <c r="B5" t="s">
        <v>66</v>
      </c>
    </row>
    <row r="8" ht="18.75" customHeight="1"/>
    <row r="9" spans="1:2" ht="13.5" customHeight="1">
      <c r="A9" s="123" t="s">
        <v>67</v>
      </c>
      <c r="B9" s="123"/>
    </row>
    <row r="10" spans="1:2" ht="12.75">
      <c r="A10" s="124" t="s">
        <v>61</v>
      </c>
      <c r="B10" s="124"/>
    </row>
    <row r="12" spans="1:3" ht="12.75">
      <c r="A12" s="28" t="s">
        <v>0</v>
      </c>
      <c r="B12" s="28" t="s">
        <v>1</v>
      </c>
      <c r="C12" s="28">
        <v>2017</v>
      </c>
    </row>
    <row r="13" spans="1:3" ht="12.75">
      <c r="A13" s="29" t="s">
        <v>10</v>
      </c>
      <c r="B13" s="29" t="s">
        <v>11</v>
      </c>
      <c r="C13" s="30">
        <v>3050.4</v>
      </c>
    </row>
    <row r="14" spans="1:3" ht="16.5" customHeight="1">
      <c r="A14" s="31" t="s">
        <v>41</v>
      </c>
      <c r="B14" s="29" t="s">
        <v>46</v>
      </c>
      <c r="C14" s="112">
        <v>1515.3</v>
      </c>
    </row>
    <row r="15" spans="1:3" ht="25.5">
      <c r="A15" s="31" t="s">
        <v>42</v>
      </c>
      <c r="B15" s="32" t="s">
        <v>47</v>
      </c>
      <c r="C15" s="111">
        <v>1676.6</v>
      </c>
    </row>
    <row r="16" spans="1:3" ht="29.25" customHeight="1">
      <c r="A16" s="34" t="s">
        <v>43</v>
      </c>
      <c r="B16" s="33" t="s">
        <v>48</v>
      </c>
      <c r="C16" s="111">
        <v>1676.6</v>
      </c>
    </row>
    <row r="17" spans="1:3" ht="25.5">
      <c r="A17" s="35" t="s">
        <v>44</v>
      </c>
      <c r="B17" s="33" t="s">
        <v>49</v>
      </c>
      <c r="C17" s="36">
        <v>-161.3</v>
      </c>
    </row>
    <row r="18" spans="1:3" ht="26.25" customHeight="1">
      <c r="A18" s="31" t="s">
        <v>45</v>
      </c>
      <c r="B18" s="33" t="s">
        <v>50</v>
      </c>
      <c r="C18" s="36">
        <v>-161.3</v>
      </c>
    </row>
    <row r="19" spans="1:3" ht="25.5">
      <c r="A19" s="35" t="s">
        <v>24</v>
      </c>
      <c r="B19" s="33" t="s">
        <v>25</v>
      </c>
      <c r="C19" s="111">
        <v>-1031.3</v>
      </c>
    </row>
    <row r="20" spans="1:3" ht="28.5" customHeight="1">
      <c r="A20" s="31" t="s">
        <v>26</v>
      </c>
      <c r="B20" s="33" t="s">
        <v>27</v>
      </c>
      <c r="C20" s="36">
        <v>0</v>
      </c>
    </row>
    <row r="21" spans="1:3" ht="38.25">
      <c r="A21" s="31" t="s">
        <v>28</v>
      </c>
      <c r="B21" s="36" t="s">
        <v>29</v>
      </c>
      <c r="C21" s="36">
        <v>0</v>
      </c>
    </row>
    <row r="22" spans="1:3" ht="38.25">
      <c r="A22" s="31" t="s">
        <v>30</v>
      </c>
      <c r="B22" s="36" t="s">
        <v>31</v>
      </c>
      <c r="C22" s="111">
        <v>-1031.3</v>
      </c>
    </row>
    <row r="23" spans="1:3" ht="38.25">
      <c r="A23" s="31" t="s">
        <v>32</v>
      </c>
      <c r="B23" s="36" t="s">
        <v>33</v>
      </c>
      <c r="C23" s="111">
        <v>-1031.3</v>
      </c>
    </row>
    <row r="24" spans="1:3" ht="12.75">
      <c r="A24" s="29" t="s">
        <v>12</v>
      </c>
      <c r="B24" s="29" t="s">
        <v>13</v>
      </c>
      <c r="C24" s="112">
        <f>C29+C25</f>
        <v>2566.4000000000015</v>
      </c>
    </row>
    <row r="25" spans="1:3" ht="12.75">
      <c r="A25" s="29" t="s">
        <v>2</v>
      </c>
      <c r="B25" s="29" t="s">
        <v>14</v>
      </c>
      <c r="C25" s="112">
        <v>-21681.5</v>
      </c>
    </row>
    <row r="26" spans="1:3" ht="12.75">
      <c r="A26" s="29" t="s">
        <v>3</v>
      </c>
      <c r="B26" s="29" t="s">
        <v>15</v>
      </c>
      <c r="C26" s="112">
        <v>-21681.5</v>
      </c>
    </row>
    <row r="27" spans="1:3" ht="12.75">
      <c r="A27" s="29" t="s">
        <v>4</v>
      </c>
      <c r="B27" s="29" t="s">
        <v>16</v>
      </c>
      <c r="C27" s="112">
        <v>-21681.5</v>
      </c>
    </row>
    <row r="28" spans="1:3" ht="12.75">
      <c r="A28" s="29" t="s">
        <v>5</v>
      </c>
      <c r="B28" s="29" t="s">
        <v>34</v>
      </c>
      <c r="C28" s="112">
        <v>-21681.5</v>
      </c>
    </row>
    <row r="29" spans="1:3" ht="12.75">
      <c r="A29" s="29" t="s">
        <v>6</v>
      </c>
      <c r="B29" s="29" t="s">
        <v>17</v>
      </c>
      <c r="C29" s="112">
        <v>24247.9</v>
      </c>
    </row>
    <row r="30" spans="1:3" ht="12.75">
      <c r="A30" s="29" t="s">
        <v>7</v>
      </c>
      <c r="B30" s="29" t="s">
        <v>18</v>
      </c>
      <c r="C30" s="112">
        <v>24247.9</v>
      </c>
    </row>
    <row r="31" spans="1:3" ht="12.75">
      <c r="A31" s="29" t="s">
        <v>8</v>
      </c>
      <c r="B31" s="29" t="s">
        <v>19</v>
      </c>
      <c r="C31" s="112">
        <v>24247.9</v>
      </c>
    </row>
    <row r="32" spans="1:3" ht="25.5">
      <c r="A32" s="31" t="s">
        <v>9</v>
      </c>
      <c r="B32" s="33" t="s">
        <v>35</v>
      </c>
      <c r="C32" s="111">
        <v>24247.9</v>
      </c>
    </row>
  </sheetData>
  <sheetProtection/>
  <mergeCells count="3">
    <mergeCell ref="B4:E4"/>
    <mergeCell ref="A9:B9"/>
    <mergeCell ref="A10:B10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9"/>
  <sheetViews>
    <sheetView view="pageBreakPreview" zoomScale="60" zoomScalePageLayoutView="0" workbookViewId="0" topLeftCell="A10">
      <selection activeCell="C41" sqref="C41"/>
    </sheetView>
  </sheetViews>
  <sheetFormatPr defaultColWidth="9.00390625" defaultRowHeight="12.75"/>
  <cols>
    <col min="1" max="1" width="26.75390625" style="0" customWidth="1"/>
    <col min="2" max="2" width="41.625" style="0" customWidth="1"/>
    <col min="3" max="3" width="16.25390625" style="0" customWidth="1"/>
  </cols>
  <sheetData>
    <row r="1" ht="12.75">
      <c r="C1" t="s">
        <v>68</v>
      </c>
    </row>
    <row r="2" ht="12.75">
      <c r="B2" t="s">
        <v>69</v>
      </c>
    </row>
    <row r="3" ht="12.75">
      <c r="B3" t="s">
        <v>70</v>
      </c>
    </row>
    <row r="4" ht="12.75">
      <c r="B4" t="s">
        <v>71</v>
      </c>
    </row>
    <row r="5" ht="12.75">
      <c r="B5" t="s">
        <v>72</v>
      </c>
    </row>
    <row r="7" spans="1:3" ht="12.75">
      <c r="A7" s="125" t="s">
        <v>73</v>
      </c>
      <c r="B7" s="125"/>
      <c r="C7" s="125"/>
    </row>
    <row r="8" ht="12.75">
      <c r="C8" s="58" t="s">
        <v>74</v>
      </c>
    </row>
    <row r="9" spans="1:3" ht="12.75">
      <c r="A9" s="29" t="s">
        <v>75</v>
      </c>
      <c r="B9" s="29" t="s">
        <v>76</v>
      </c>
      <c r="C9" s="28" t="s">
        <v>77</v>
      </c>
    </row>
    <row r="10" spans="1:3" ht="13.5" thickBot="1">
      <c r="A10" s="59" t="s">
        <v>78</v>
      </c>
      <c r="B10" s="64" t="s">
        <v>115</v>
      </c>
      <c r="C10" s="73">
        <f>C11+C14+C19+C21+C23+C26</f>
        <v>12480.4</v>
      </c>
    </row>
    <row r="11" spans="1:3" ht="13.5" thickBot="1">
      <c r="A11" s="60" t="s">
        <v>79</v>
      </c>
      <c r="B11" s="64" t="s">
        <v>116</v>
      </c>
      <c r="C11" s="75">
        <f>C12</f>
        <v>5500</v>
      </c>
    </row>
    <row r="12" spans="1:3" ht="13.5" thickBot="1">
      <c r="A12" s="61" t="s">
        <v>80</v>
      </c>
      <c r="B12" s="65" t="s">
        <v>117</v>
      </c>
      <c r="C12" s="73">
        <f>C13</f>
        <v>5500</v>
      </c>
    </row>
    <row r="13" spans="1:3" ht="13.5" thickBot="1">
      <c r="A13" s="76" t="s">
        <v>81</v>
      </c>
      <c r="B13" s="66" t="s">
        <v>118</v>
      </c>
      <c r="C13" s="73">
        <v>5500</v>
      </c>
    </row>
    <row r="14" spans="1:3" ht="13.5" thickBot="1">
      <c r="A14" s="77" t="s">
        <v>82</v>
      </c>
      <c r="B14" s="65" t="s">
        <v>119</v>
      </c>
      <c r="C14" s="74">
        <f>C15+C16+C17</f>
        <v>1657.9</v>
      </c>
    </row>
    <row r="15" spans="1:3" ht="23.25" thickBot="1">
      <c r="A15" s="83" t="s">
        <v>83</v>
      </c>
      <c r="B15" s="66" t="s">
        <v>120</v>
      </c>
      <c r="C15" s="73">
        <v>466</v>
      </c>
    </row>
    <row r="16" spans="1:3" ht="34.5" thickBot="1">
      <c r="A16" s="84" t="s">
        <v>84</v>
      </c>
      <c r="B16" s="66" t="s">
        <v>121</v>
      </c>
      <c r="C16" s="73">
        <v>8.4</v>
      </c>
    </row>
    <row r="17" spans="1:3" ht="34.5" thickBot="1">
      <c r="A17" s="85" t="s">
        <v>85</v>
      </c>
      <c r="B17" s="66" t="s">
        <v>122</v>
      </c>
      <c r="C17" s="73">
        <v>1183.5</v>
      </c>
    </row>
    <row r="18" spans="1:3" ht="34.5" thickBot="1">
      <c r="A18" s="85" t="s">
        <v>86</v>
      </c>
      <c r="B18" s="66" t="s">
        <v>123</v>
      </c>
      <c r="C18" s="36"/>
    </row>
    <row r="19" spans="1:3" ht="13.5" thickBot="1">
      <c r="A19" s="77" t="s">
        <v>87</v>
      </c>
      <c r="B19" s="65" t="s">
        <v>124</v>
      </c>
      <c r="C19" s="75">
        <f>C20</f>
        <v>20</v>
      </c>
    </row>
    <row r="20" spans="1:3" ht="13.5" thickBot="1">
      <c r="A20" s="78" t="s">
        <v>88</v>
      </c>
      <c r="B20" s="66" t="s">
        <v>125</v>
      </c>
      <c r="C20" s="73">
        <v>20</v>
      </c>
    </row>
    <row r="21" spans="1:3" ht="13.5" thickBot="1">
      <c r="A21" s="61" t="s">
        <v>89</v>
      </c>
      <c r="B21" s="88" t="s">
        <v>126</v>
      </c>
      <c r="C21" s="75">
        <f>C22</f>
        <v>68</v>
      </c>
    </row>
    <row r="22" spans="1:3" ht="12.75">
      <c r="A22" s="63" t="s">
        <v>90</v>
      </c>
      <c r="B22" s="89" t="s">
        <v>127</v>
      </c>
      <c r="C22" s="87">
        <v>68</v>
      </c>
    </row>
    <row r="23" spans="1:3" ht="13.5" thickBot="1">
      <c r="A23" s="62" t="s">
        <v>91</v>
      </c>
      <c r="B23" s="65" t="s">
        <v>128</v>
      </c>
      <c r="C23" s="75">
        <f>C25+C24</f>
        <v>5200</v>
      </c>
    </row>
    <row r="24" spans="1:3" ht="23.25" thickBot="1">
      <c r="A24" s="79" t="s">
        <v>92</v>
      </c>
      <c r="B24" s="66" t="s">
        <v>129</v>
      </c>
      <c r="C24" s="73">
        <v>4700</v>
      </c>
    </row>
    <row r="25" spans="1:3" ht="23.25" thickBot="1">
      <c r="A25" s="79" t="s">
        <v>93</v>
      </c>
      <c r="B25" s="66" t="s">
        <v>130</v>
      </c>
      <c r="C25" s="73">
        <v>500</v>
      </c>
    </row>
    <row r="26" spans="1:3" ht="26.25" thickBot="1">
      <c r="A26" s="80" t="s">
        <v>94</v>
      </c>
      <c r="B26" s="67" t="s">
        <v>131</v>
      </c>
      <c r="C26" s="74">
        <f>C27</f>
        <v>34.5</v>
      </c>
    </row>
    <row r="27" spans="1:3" ht="68.25" thickBot="1">
      <c r="A27" s="79" t="s">
        <v>95</v>
      </c>
      <c r="B27" s="86" t="s">
        <v>132</v>
      </c>
      <c r="C27" s="36">
        <v>34.5</v>
      </c>
    </row>
    <row r="28" spans="1:3" ht="13.5" thickBot="1">
      <c r="A28" s="61" t="s">
        <v>96</v>
      </c>
      <c r="B28" s="68" t="s">
        <v>133</v>
      </c>
      <c r="C28" s="36"/>
    </row>
    <row r="29" spans="1:3" ht="33" thickBot="1">
      <c r="A29" s="80" t="s">
        <v>97</v>
      </c>
      <c r="B29" s="68" t="s">
        <v>134</v>
      </c>
      <c r="C29" s="36"/>
    </row>
    <row r="30" spans="1:3" ht="22.5" thickBot="1">
      <c r="A30" s="80" t="s">
        <v>98</v>
      </c>
      <c r="B30" s="68" t="s">
        <v>135</v>
      </c>
      <c r="C30" s="36"/>
    </row>
    <row r="31" spans="1:3" ht="13.5" thickBot="1">
      <c r="A31" s="62" t="s">
        <v>99</v>
      </c>
      <c r="B31" s="66" t="s">
        <v>136</v>
      </c>
      <c r="C31" s="36"/>
    </row>
    <row r="32" spans="1:3" ht="23.25" thickBot="1">
      <c r="A32" s="79" t="s">
        <v>100</v>
      </c>
      <c r="B32" s="66" t="s">
        <v>137</v>
      </c>
      <c r="C32" s="36"/>
    </row>
    <row r="33" spans="1:3" ht="13.5" thickBot="1">
      <c r="A33" s="79" t="s">
        <v>101</v>
      </c>
      <c r="B33" s="66" t="s">
        <v>138</v>
      </c>
      <c r="C33" s="36"/>
    </row>
    <row r="34" spans="1:3" ht="13.5" thickBot="1">
      <c r="A34" s="79" t="s">
        <v>102</v>
      </c>
      <c r="B34" s="66" t="s">
        <v>139</v>
      </c>
      <c r="C34" s="36"/>
    </row>
    <row r="35" spans="1:3" ht="13.5" thickBot="1">
      <c r="A35" s="81" t="s">
        <v>103</v>
      </c>
      <c r="B35" s="69" t="s">
        <v>140</v>
      </c>
      <c r="C35" s="36">
        <f>C36+C37+C38+C39+C40+C41+C42+C43+C44+C45</f>
        <v>7685.799999999999</v>
      </c>
    </row>
    <row r="36" spans="1:3" ht="23.25" thickBot="1">
      <c r="A36" s="82" t="s">
        <v>104</v>
      </c>
      <c r="B36" s="66" t="s">
        <v>141</v>
      </c>
      <c r="C36" s="36"/>
    </row>
    <row r="37" spans="1:3" ht="13.5" thickBot="1">
      <c r="A37" s="82" t="s">
        <v>105</v>
      </c>
      <c r="B37" s="66" t="s">
        <v>142</v>
      </c>
      <c r="C37" s="36"/>
    </row>
    <row r="38" spans="1:3" ht="23.25" thickBot="1">
      <c r="A38" s="79" t="s">
        <v>106</v>
      </c>
      <c r="B38" s="66" t="s">
        <v>143</v>
      </c>
      <c r="C38" s="36"/>
    </row>
    <row r="39" spans="1:3" ht="23.25" thickBot="1">
      <c r="A39" s="79" t="s">
        <v>107</v>
      </c>
      <c r="B39" s="66" t="s">
        <v>144</v>
      </c>
      <c r="C39" s="36"/>
    </row>
    <row r="40" spans="1:3" ht="23.25" thickBot="1">
      <c r="A40" s="79" t="s">
        <v>108</v>
      </c>
      <c r="B40" s="66" t="s">
        <v>145</v>
      </c>
      <c r="C40" s="36">
        <v>3005.2</v>
      </c>
    </row>
    <row r="41" spans="1:3" ht="13.5" thickBot="1">
      <c r="A41" s="79" t="s">
        <v>238</v>
      </c>
      <c r="B41" s="70" t="s">
        <v>239</v>
      </c>
      <c r="C41" s="73">
        <v>595</v>
      </c>
    </row>
    <row r="42" spans="1:3" ht="13.5" thickBot="1">
      <c r="A42" s="62" t="s">
        <v>110</v>
      </c>
      <c r="B42" s="71" t="s">
        <v>147</v>
      </c>
      <c r="C42" s="73">
        <v>3500</v>
      </c>
    </row>
    <row r="43" spans="1:3" ht="34.5" thickBot="1">
      <c r="A43" s="79" t="s">
        <v>111</v>
      </c>
      <c r="B43" s="70" t="s">
        <v>148</v>
      </c>
      <c r="C43" s="36">
        <v>520.2</v>
      </c>
    </row>
    <row r="44" spans="1:3" ht="34.5" thickBot="1">
      <c r="A44" s="79" t="s">
        <v>112</v>
      </c>
      <c r="B44" s="71" t="s">
        <v>149</v>
      </c>
      <c r="C44" s="36">
        <v>64.7</v>
      </c>
    </row>
    <row r="45" spans="1:3" ht="90.75" thickBot="1">
      <c r="A45" s="79" t="s">
        <v>112</v>
      </c>
      <c r="B45" s="72" t="s">
        <v>150</v>
      </c>
      <c r="C45" s="36">
        <v>0.7</v>
      </c>
    </row>
    <row r="46" spans="1:3" ht="23.25" thickBot="1">
      <c r="A46" s="79" t="s">
        <v>113</v>
      </c>
      <c r="B46" s="66" t="s">
        <v>151</v>
      </c>
      <c r="C46" s="36"/>
    </row>
    <row r="47" spans="1:3" ht="12.75">
      <c r="A47" s="90" t="s">
        <v>114</v>
      </c>
      <c r="B47" s="91"/>
      <c r="C47" s="73">
        <f>C48+C51+C56+C58+C60+C63+C35</f>
        <v>20166.199999999997</v>
      </c>
    </row>
    <row r="48" spans="1:3" ht="12.75">
      <c r="A48" s="29"/>
      <c r="B48" s="92" t="s">
        <v>152</v>
      </c>
      <c r="C48" s="73">
        <f>C10</f>
        <v>12480.4</v>
      </c>
    </row>
    <row r="49" spans="1:3" ht="12.75">
      <c r="A49" s="29"/>
      <c r="B49" s="29"/>
      <c r="C49" s="36"/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40">
      <selection activeCell="E41" sqref="E41"/>
    </sheetView>
  </sheetViews>
  <sheetFormatPr defaultColWidth="9.00390625" defaultRowHeight="12.75"/>
  <cols>
    <col min="1" max="1" width="27.375" style="0" customWidth="1"/>
    <col min="2" max="2" width="30.875" style="0" customWidth="1"/>
    <col min="3" max="3" width="11.00390625" style="0" customWidth="1"/>
  </cols>
  <sheetData>
    <row r="1" spans="2:5" ht="12.75">
      <c r="B1" s="126" t="s">
        <v>153</v>
      </c>
      <c r="C1" s="126"/>
      <c r="D1" s="126"/>
      <c r="E1" s="126"/>
    </row>
    <row r="2" spans="2:5" ht="12.75">
      <c r="B2" s="93" t="s">
        <v>157</v>
      </c>
      <c r="C2" s="93"/>
      <c r="D2" s="93"/>
      <c r="E2" s="93"/>
    </row>
    <row r="3" spans="2:5" ht="12.75">
      <c r="B3" s="93" t="s">
        <v>156</v>
      </c>
      <c r="C3" s="93"/>
      <c r="D3" s="93"/>
      <c r="E3" s="93"/>
    </row>
    <row r="4" spans="2:5" ht="12.75">
      <c r="B4" s="93" t="s">
        <v>154</v>
      </c>
      <c r="C4" s="93"/>
      <c r="D4" s="93"/>
      <c r="E4" s="93"/>
    </row>
    <row r="5" spans="2:5" ht="12.75">
      <c r="B5" s="93" t="s">
        <v>155</v>
      </c>
      <c r="C5" s="93"/>
      <c r="D5" s="93"/>
      <c r="E5" s="93"/>
    </row>
    <row r="7" spans="1:5" ht="12.75">
      <c r="A7" s="125" t="s">
        <v>158</v>
      </c>
      <c r="B7" s="125"/>
      <c r="C7" s="125"/>
      <c r="D7" s="125"/>
      <c r="E7" s="125"/>
    </row>
    <row r="8" ht="12.75">
      <c r="B8" s="94" t="s">
        <v>159</v>
      </c>
    </row>
    <row r="10" spans="1:4" ht="12.75">
      <c r="A10" s="29" t="s">
        <v>75</v>
      </c>
      <c r="B10" s="29" t="s">
        <v>76</v>
      </c>
      <c r="C10" s="28" t="s">
        <v>52</v>
      </c>
      <c r="D10" s="28" t="s">
        <v>53</v>
      </c>
    </row>
    <row r="11" spans="1:4" ht="13.5" thickBot="1">
      <c r="A11" s="59" t="s">
        <v>78</v>
      </c>
      <c r="B11" s="64" t="s">
        <v>115</v>
      </c>
      <c r="C11" s="73">
        <f>C12+C15+C20+C22+C24+C27</f>
        <v>9654.3</v>
      </c>
      <c r="D11" s="73">
        <f>D12+D15+D20+D22+D24+D27</f>
        <v>9859.4</v>
      </c>
    </row>
    <row r="12" spans="1:4" ht="13.5" thickBot="1">
      <c r="A12" s="60" t="s">
        <v>79</v>
      </c>
      <c r="B12" s="64" t="s">
        <v>116</v>
      </c>
      <c r="C12" s="75">
        <f>C13</f>
        <v>4900</v>
      </c>
      <c r="D12" s="75">
        <f>D13</f>
        <v>4900</v>
      </c>
    </row>
    <row r="13" spans="1:4" ht="13.5" thickBot="1">
      <c r="A13" s="61" t="s">
        <v>80</v>
      </c>
      <c r="B13" s="65" t="s">
        <v>117</v>
      </c>
      <c r="C13" s="73">
        <f>C14</f>
        <v>4900</v>
      </c>
      <c r="D13" s="73">
        <f>D14</f>
        <v>4900</v>
      </c>
    </row>
    <row r="14" spans="1:4" ht="13.5" thickBot="1">
      <c r="A14" s="76" t="s">
        <v>81</v>
      </c>
      <c r="B14" s="66" t="s">
        <v>118</v>
      </c>
      <c r="C14" s="73">
        <v>4900</v>
      </c>
      <c r="D14" s="73">
        <v>4900</v>
      </c>
    </row>
    <row r="15" spans="1:4" ht="22.5" thickBot="1">
      <c r="A15" s="77" t="s">
        <v>82</v>
      </c>
      <c r="B15" s="65" t="s">
        <v>119</v>
      </c>
      <c r="C15" s="74">
        <f>C16+C17+C18</f>
        <v>1631.8000000000002</v>
      </c>
      <c r="D15" s="74">
        <f>D16+D17+D18</f>
        <v>1836.9</v>
      </c>
    </row>
    <row r="16" spans="1:4" ht="34.5" thickBot="1">
      <c r="A16" s="83" t="s">
        <v>83</v>
      </c>
      <c r="B16" s="66" t="s">
        <v>120</v>
      </c>
      <c r="C16" s="73">
        <v>466</v>
      </c>
      <c r="D16" s="73">
        <v>566</v>
      </c>
    </row>
    <row r="17" spans="1:4" ht="57" thickBot="1">
      <c r="A17" s="84" t="s">
        <v>84</v>
      </c>
      <c r="B17" s="66" t="s">
        <v>121</v>
      </c>
      <c r="C17" s="73">
        <v>8.4</v>
      </c>
      <c r="D17" s="73">
        <v>8.4</v>
      </c>
    </row>
    <row r="18" spans="1:4" ht="45.75" thickBot="1">
      <c r="A18" s="85" t="s">
        <v>85</v>
      </c>
      <c r="B18" s="66" t="s">
        <v>122</v>
      </c>
      <c r="C18" s="73">
        <v>1157.4</v>
      </c>
      <c r="D18" s="73">
        <v>1262.5</v>
      </c>
    </row>
    <row r="19" spans="1:4" ht="45.75" thickBot="1">
      <c r="A19" s="85" t="s">
        <v>86</v>
      </c>
      <c r="B19" s="66" t="s">
        <v>123</v>
      </c>
      <c r="C19" s="36"/>
      <c r="D19" s="36"/>
    </row>
    <row r="20" spans="1:4" ht="13.5" thickBot="1">
      <c r="A20" s="77" t="s">
        <v>87</v>
      </c>
      <c r="B20" s="65" t="s">
        <v>124</v>
      </c>
      <c r="C20" s="75">
        <f>C21</f>
        <v>20</v>
      </c>
      <c r="D20" s="75">
        <f>D21</f>
        <v>20</v>
      </c>
    </row>
    <row r="21" spans="1:4" ht="13.5" thickBot="1">
      <c r="A21" s="78" t="s">
        <v>88</v>
      </c>
      <c r="B21" s="66" t="s">
        <v>125</v>
      </c>
      <c r="C21" s="73">
        <v>20</v>
      </c>
      <c r="D21" s="73">
        <v>20</v>
      </c>
    </row>
    <row r="22" spans="1:4" ht="13.5" thickBot="1">
      <c r="A22" s="61" t="s">
        <v>89</v>
      </c>
      <c r="B22" s="88" t="s">
        <v>126</v>
      </c>
      <c r="C22" s="75">
        <f>C23</f>
        <v>68</v>
      </c>
      <c r="D22" s="75">
        <f>D23</f>
        <v>68</v>
      </c>
    </row>
    <row r="23" spans="1:4" ht="12.75">
      <c r="A23" s="63" t="s">
        <v>90</v>
      </c>
      <c r="B23" s="89" t="s">
        <v>127</v>
      </c>
      <c r="C23" s="87">
        <v>68</v>
      </c>
      <c r="D23" s="87">
        <v>68</v>
      </c>
    </row>
    <row r="24" spans="1:4" ht="13.5" thickBot="1">
      <c r="A24" s="62" t="s">
        <v>91</v>
      </c>
      <c r="B24" s="65" t="s">
        <v>128</v>
      </c>
      <c r="C24" s="75">
        <f>C26+C25</f>
        <v>3000</v>
      </c>
      <c r="D24" s="75">
        <f>D26+D25</f>
        <v>3000</v>
      </c>
    </row>
    <row r="25" spans="1:4" ht="23.25" thickBot="1">
      <c r="A25" s="79" t="s">
        <v>92</v>
      </c>
      <c r="B25" s="66" t="s">
        <v>129</v>
      </c>
      <c r="C25" s="73">
        <v>2500</v>
      </c>
      <c r="D25" s="73">
        <v>2500</v>
      </c>
    </row>
    <row r="26" spans="1:4" ht="23.25" thickBot="1">
      <c r="A26" s="79" t="s">
        <v>93</v>
      </c>
      <c r="B26" s="66" t="s">
        <v>130</v>
      </c>
      <c r="C26" s="73">
        <v>500</v>
      </c>
      <c r="D26" s="73">
        <v>500</v>
      </c>
    </row>
    <row r="27" spans="1:4" ht="51.75" thickBot="1">
      <c r="A27" s="80" t="s">
        <v>94</v>
      </c>
      <c r="B27" s="67" t="s">
        <v>131</v>
      </c>
      <c r="C27" s="74">
        <f>C28</f>
        <v>34.5</v>
      </c>
      <c r="D27" s="74">
        <f>D28</f>
        <v>34.5</v>
      </c>
    </row>
    <row r="28" spans="1:4" ht="102" thickBot="1">
      <c r="A28" s="79" t="s">
        <v>95</v>
      </c>
      <c r="B28" s="86" t="s">
        <v>132</v>
      </c>
      <c r="C28" s="36">
        <v>34.5</v>
      </c>
      <c r="D28" s="36">
        <v>34.5</v>
      </c>
    </row>
    <row r="29" spans="1:4" ht="13.5" thickBot="1">
      <c r="A29" s="61" t="s">
        <v>96</v>
      </c>
      <c r="B29" s="68" t="s">
        <v>133</v>
      </c>
      <c r="C29" s="36"/>
      <c r="D29" s="36"/>
    </row>
    <row r="30" spans="1:4" ht="54" thickBot="1">
      <c r="A30" s="80" t="s">
        <v>97</v>
      </c>
      <c r="B30" s="68" t="s">
        <v>134</v>
      </c>
      <c r="C30" s="36"/>
      <c r="D30" s="36"/>
    </row>
    <row r="31" spans="1:4" ht="22.5" thickBot="1">
      <c r="A31" s="80" t="s">
        <v>98</v>
      </c>
      <c r="B31" s="68" t="s">
        <v>135</v>
      </c>
      <c r="C31" s="36"/>
      <c r="D31" s="36"/>
    </row>
    <row r="32" spans="1:4" ht="13.5" thickBot="1">
      <c r="A32" s="62" t="s">
        <v>99</v>
      </c>
      <c r="B32" s="66" t="s">
        <v>136</v>
      </c>
      <c r="C32" s="36"/>
      <c r="D32" s="36"/>
    </row>
    <row r="33" spans="1:4" ht="23.25" thickBot="1">
      <c r="A33" s="79" t="s">
        <v>100</v>
      </c>
      <c r="B33" s="66" t="s">
        <v>137</v>
      </c>
      <c r="C33" s="36"/>
      <c r="D33" s="36"/>
    </row>
    <row r="34" spans="1:4" ht="13.5" thickBot="1">
      <c r="A34" s="79" t="s">
        <v>101</v>
      </c>
      <c r="B34" s="66" t="s">
        <v>138</v>
      </c>
      <c r="C34" s="36"/>
      <c r="D34" s="36"/>
    </row>
    <row r="35" spans="1:4" ht="23.25" thickBot="1">
      <c r="A35" s="79" t="s">
        <v>102</v>
      </c>
      <c r="B35" s="66" t="s">
        <v>139</v>
      </c>
      <c r="C35" s="36"/>
      <c r="D35" s="36"/>
    </row>
    <row r="36" spans="1:4" ht="26.25" thickBot="1">
      <c r="A36" s="81" t="s">
        <v>103</v>
      </c>
      <c r="B36" s="69" t="s">
        <v>140</v>
      </c>
      <c r="C36" s="36">
        <f>C37+C38+C39+C40+C41+C42+C43+C44+C45+C46</f>
        <v>2667.7</v>
      </c>
      <c r="D36" s="36">
        <f>D37+D38+D39+D40+D41+D42+D43+D44+D45+D46</f>
        <v>2804.2999999999993</v>
      </c>
    </row>
    <row r="37" spans="1:4" ht="23.25" thickBot="1">
      <c r="A37" s="82" t="s">
        <v>104</v>
      </c>
      <c r="B37" s="66" t="s">
        <v>141</v>
      </c>
      <c r="C37" s="36"/>
      <c r="D37" s="36"/>
    </row>
    <row r="38" spans="1:4" ht="23.25" thickBot="1">
      <c r="A38" s="82" t="s">
        <v>105</v>
      </c>
      <c r="B38" s="66" t="s">
        <v>142</v>
      </c>
      <c r="C38" s="36"/>
      <c r="D38" s="36"/>
    </row>
    <row r="39" spans="1:4" ht="23.25" thickBot="1">
      <c r="A39" s="79" t="s">
        <v>106</v>
      </c>
      <c r="B39" s="66" t="s">
        <v>143</v>
      </c>
      <c r="C39" s="36"/>
      <c r="D39" s="36"/>
    </row>
    <row r="40" spans="1:4" ht="34.5" thickBot="1">
      <c r="A40" s="79" t="s">
        <v>107</v>
      </c>
      <c r="B40" s="66" t="s">
        <v>144</v>
      </c>
      <c r="C40" s="36"/>
      <c r="D40" s="36"/>
    </row>
    <row r="41" spans="1:4" ht="34.5" thickBot="1">
      <c r="A41" s="79" t="s">
        <v>108</v>
      </c>
      <c r="B41" s="66" t="s">
        <v>145</v>
      </c>
      <c r="C41" s="36">
        <v>2082.1</v>
      </c>
      <c r="D41" s="36">
        <v>2218.7</v>
      </c>
    </row>
    <row r="42" spans="1:4" ht="34.5" thickBot="1">
      <c r="A42" s="79" t="s">
        <v>109</v>
      </c>
      <c r="B42" s="70" t="s">
        <v>146</v>
      </c>
      <c r="C42" s="36"/>
      <c r="D42" s="36"/>
    </row>
    <row r="43" spans="1:4" ht="23.25" thickBot="1">
      <c r="A43" s="62" t="s">
        <v>110</v>
      </c>
      <c r="B43" s="71" t="s">
        <v>147</v>
      </c>
      <c r="C43" s="36"/>
      <c r="D43" s="36"/>
    </row>
    <row r="44" spans="1:4" ht="57" thickBot="1">
      <c r="A44" s="79" t="s">
        <v>111</v>
      </c>
      <c r="B44" s="70" t="s">
        <v>148</v>
      </c>
      <c r="C44" s="36">
        <v>520.2</v>
      </c>
      <c r="D44" s="36">
        <v>520.2</v>
      </c>
    </row>
    <row r="45" spans="1:4" ht="34.5" thickBot="1">
      <c r="A45" s="79" t="s">
        <v>112</v>
      </c>
      <c r="B45" s="71" t="s">
        <v>149</v>
      </c>
      <c r="C45" s="36">
        <v>64.7</v>
      </c>
      <c r="D45" s="36">
        <v>64.7</v>
      </c>
    </row>
    <row r="46" spans="1:4" ht="124.5" thickBot="1">
      <c r="A46" s="79" t="s">
        <v>112</v>
      </c>
      <c r="B46" s="72" t="s">
        <v>150</v>
      </c>
      <c r="C46" s="36">
        <v>0.7</v>
      </c>
      <c r="D46" s="36">
        <v>0.7</v>
      </c>
    </row>
    <row r="47" spans="1:4" ht="34.5" thickBot="1">
      <c r="A47" s="79" t="s">
        <v>113</v>
      </c>
      <c r="B47" s="66" t="s">
        <v>151</v>
      </c>
      <c r="C47" s="36"/>
      <c r="D47" s="36"/>
    </row>
    <row r="48" spans="1:4" ht="12.75">
      <c r="A48" s="90" t="s">
        <v>114</v>
      </c>
      <c r="B48" s="91"/>
      <c r="C48" s="73">
        <f>C49+C52+C57+C59+C61+C64+C36</f>
        <v>12322</v>
      </c>
      <c r="D48" s="73">
        <f>D49+D52+D57+D59+D61+D64+D36</f>
        <v>12663.699999999999</v>
      </c>
    </row>
    <row r="49" spans="1:4" ht="12.75">
      <c r="A49" s="29"/>
      <c r="B49" s="92" t="s">
        <v>152</v>
      </c>
      <c r="C49" s="73">
        <f>C11</f>
        <v>9654.3</v>
      </c>
      <c r="D49" s="73">
        <f>D11</f>
        <v>9859.4</v>
      </c>
    </row>
    <row r="50" spans="1:4" ht="12.75">
      <c r="A50" s="29"/>
      <c r="B50" s="29"/>
      <c r="C50" s="36"/>
      <c r="D50" s="36"/>
    </row>
  </sheetData>
  <sheetProtection/>
  <mergeCells count="2">
    <mergeCell ref="B1:E1"/>
    <mergeCell ref="A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9" sqref="G39"/>
    </sheetView>
  </sheetViews>
  <sheetFormatPr defaultColWidth="9.00390625" defaultRowHeight="12.75"/>
  <sheetData>
    <row r="1" ht="12.75">
      <c r="A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">
      <selection activeCell="H11" sqref="H11:I12"/>
    </sheetView>
  </sheetViews>
  <sheetFormatPr defaultColWidth="9.00390625" defaultRowHeight="12.75"/>
  <cols>
    <col min="5" max="5" width="11.75390625" style="0" customWidth="1"/>
    <col min="8" max="8" width="19.375" style="0" customWidth="1"/>
    <col min="9" max="9" width="6.00390625" style="0" hidden="1" customWidth="1"/>
  </cols>
  <sheetData>
    <row r="1" spans="7:9" ht="12.75">
      <c r="G1" s="159" t="s">
        <v>161</v>
      </c>
      <c r="H1" s="159"/>
      <c r="I1" s="159"/>
    </row>
    <row r="2" spans="6:9" ht="12.75">
      <c r="F2" s="95" t="s">
        <v>164</v>
      </c>
      <c r="G2" s="95"/>
      <c r="H2" s="95"/>
      <c r="I2" s="95"/>
    </row>
    <row r="3" ht="12.75">
      <c r="E3" t="s">
        <v>162</v>
      </c>
    </row>
    <row r="4" spans="5:9" ht="12.75">
      <c r="E4" s="159" t="s">
        <v>163</v>
      </c>
      <c r="F4" s="159"/>
      <c r="G4" s="159"/>
      <c r="H4" s="159"/>
      <c r="I4" s="159"/>
    </row>
    <row r="5" spans="7:9" ht="12.75">
      <c r="G5" s="159" t="s">
        <v>165</v>
      </c>
      <c r="H5" s="159"/>
      <c r="I5" s="159"/>
    </row>
    <row r="7" spans="2:8" ht="12.75">
      <c r="B7" s="125" t="s">
        <v>166</v>
      </c>
      <c r="C7" s="125"/>
      <c r="D7" s="125"/>
      <c r="E7" s="125"/>
      <c r="F7" s="125"/>
      <c r="G7" s="125"/>
      <c r="H7" s="125"/>
    </row>
    <row r="8" spans="4:7" ht="12.75">
      <c r="D8" s="125" t="s">
        <v>167</v>
      </c>
      <c r="E8" s="125"/>
      <c r="F8" s="125"/>
      <c r="G8" s="125"/>
    </row>
    <row r="10" spans="1:9" ht="12.75">
      <c r="A10" s="96"/>
      <c r="B10" s="97"/>
      <c r="C10" s="97"/>
      <c r="D10" s="97"/>
      <c r="E10" s="98"/>
      <c r="F10" s="96"/>
      <c r="G10" s="97"/>
      <c r="H10" s="134" t="s">
        <v>170</v>
      </c>
      <c r="I10" s="128"/>
    </row>
    <row r="11" spans="1:9" ht="12.75">
      <c r="A11" s="99"/>
      <c r="B11" s="100" t="s">
        <v>168</v>
      </c>
      <c r="C11" s="100"/>
      <c r="D11" s="100"/>
      <c r="E11" s="101"/>
      <c r="F11" s="160" t="s">
        <v>169</v>
      </c>
      <c r="G11" s="161"/>
      <c r="H11" s="162" t="s">
        <v>77</v>
      </c>
      <c r="I11" s="163"/>
    </row>
    <row r="12" spans="1:9" ht="12.75">
      <c r="A12" s="102"/>
      <c r="B12" s="103"/>
      <c r="C12" s="103"/>
      <c r="D12" s="103"/>
      <c r="E12" s="104"/>
      <c r="F12" s="102"/>
      <c r="G12" s="103"/>
      <c r="H12" s="164"/>
      <c r="I12" s="165"/>
    </row>
    <row r="13" spans="1:9" ht="12.75">
      <c r="A13" s="105"/>
      <c r="B13" s="106"/>
      <c r="C13" s="106"/>
      <c r="D13" s="106"/>
      <c r="E13" s="107"/>
      <c r="F13" s="105"/>
      <c r="G13" s="106"/>
      <c r="H13" s="105"/>
      <c r="I13" s="107"/>
    </row>
    <row r="14" spans="1:9" ht="12.75">
      <c r="A14" s="108" t="s">
        <v>171</v>
      </c>
      <c r="B14" s="109"/>
      <c r="C14" s="109"/>
      <c r="D14" s="109"/>
      <c r="E14" s="110"/>
      <c r="F14" s="136" t="s">
        <v>172</v>
      </c>
      <c r="G14" s="137"/>
      <c r="H14" s="134">
        <f>H15+H16+H17+H18+H19+H20</f>
        <v>8852.7</v>
      </c>
      <c r="I14" s="128"/>
    </row>
    <row r="15" spans="1:9" ht="38.25" customHeight="1">
      <c r="A15" s="146" t="s">
        <v>173</v>
      </c>
      <c r="B15" s="153"/>
      <c r="C15" s="153"/>
      <c r="D15" s="153"/>
      <c r="E15" s="154"/>
      <c r="F15" s="138" t="s">
        <v>204</v>
      </c>
      <c r="G15" s="139"/>
      <c r="H15" s="127">
        <v>1099</v>
      </c>
      <c r="I15" s="131"/>
    </row>
    <row r="16" spans="1:9" ht="38.25" customHeight="1">
      <c r="A16" s="155" t="s">
        <v>174</v>
      </c>
      <c r="B16" s="153"/>
      <c r="C16" s="153"/>
      <c r="D16" s="153"/>
      <c r="E16" s="154"/>
      <c r="F16" s="138" t="s">
        <v>198</v>
      </c>
      <c r="G16" s="139"/>
      <c r="H16" s="127">
        <v>1</v>
      </c>
      <c r="I16" s="131"/>
    </row>
    <row r="17" spans="1:9" ht="50.25" customHeight="1">
      <c r="A17" s="155" t="s">
        <v>175</v>
      </c>
      <c r="B17" s="153"/>
      <c r="C17" s="153"/>
      <c r="D17" s="153"/>
      <c r="E17" s="154"/>
      <c r="F17" s="138" t="s">
        <v>199</v>
      </c>
      <c r="G17" s="139"/>
      <c r="H17" s="127">
        <v>6466</v>
      </c>
      <c r="I17" s="131"/>
    </row>
    <row r="18" spans="1:9" ht="45" customHeight="1">
      <c r="A18" s="156" t="s">
        <v>176</v>
      </c>
      <c r="B18" s="157"/>
      <c r="C18" s="157"/>
      <c r="D18" s="157"/>
      <c r="E18" s="158"/>
      <c r="F18" s="138" t="s">
        <v>200</v>
      </c>
      <c r="G18" s="139"/>
      <c r="H18" s="127">
        <v>1186</v>
      </c>
      <c r="I18" s="131"/>
    </row>
    <row r="19" spans="1:9" ht="12.75">
      <c r="A19" s="149" t="s">
        <v>177</v>
      </c>
      <c r="B19" s="150"/>
      <c r="C19" s="150"/>
      <c r="D19" s="150"/>
      <c r="E19" s="151"/>
      <c r="F19" s="138" t="s">
        <v>201</v>
      </c>
      <c r="G19" s="139"/>
      <c r="H19" s="127">
        <v>100</v>
      </c>
      <c r="I19" s="131"/>
    </row>
    <row r="20" spans="1:9" ht="12.75">
      <c r="A20" s="149" t="s">
        <v>178</v>
      </c>
      <c r="B20" s="150"/>
      <c r="C20" s="150"/>
      <c r="D20" s="150"/>
      <c r="E20" s="151"/>
      <c r="F20" s="138" t="s">
        <v>202</v>
      </c>
      <c r="G20" s="139"/>
      <c r="H20" s="134">
        <v>0.7</v>
      </c>
      <c r="I20" s="128"/>
    </row>
    <row r="21" spans="1:9" ht="12.75">
      <c r="A21" s="132" t="s">
        <v>179</v>
      </c>
      <c r="B21" s="142"/>
      <c r="C21" s="142"/>
      <c r="D21" s="142"/>
      <c r="E21" s="133"/>
      <c r="F21" s="136" t="s">
        <v>203</v>
      </c>
      <c r="G21" s="137"/>
      <c r="H21" s="132">
        <f>H22</f>
        <v>520.2</v>
      </c>
      <c r="I21" s="133"/>
    </row>
    <row r="22" spans="1:9" ht="12.75">
      <c r="A22" s="149" t="s">
        <v>180</v>
      </c>
      <c r="B22" s="150"/>
      <c r="C22" s="150"/>
      <c r="D22" s="150"/>
      <c r="E22" s="151"/>
      <c r="F22" s="138" t="s">
        <v>205</v>
      </c>
      <c r="G22" s="139"/>
      <c r="H22" s="134">
        <v>520.2</v>
      </c>
      <c r="I22" s="128"/>
    </row>
    <row r="23" spans="1:9" ht="12.75">
      <c r="A23" s="132" t="s">
        <v>181</v>
      </c>
      <c r="B23" s="142"/>
      <c r="C23" s="142"/>
      <c r="D23" s="142"/>
      <c r="E23" s="133"/>
      <c r="F23" s="136" t="s">
        <v>206</v>
      </c>
      <c r="G23" s="137"/>
      <c r="H23" s="132">
        <f>H24+H25</f>
        <v>3766.7</v>
      </c>
      <c r="I23" s="133"/>
    </row>
    <row r="24" spans="1:9" ht="12.75">
      <c r="A24" s="152" t="s">
        <v>182</v>
      </c>
      <c r="B24" s="150"/>
      <c r="C24" s="150"/>
      <c r="D24" s="150"/>
      <c r="E24" s="151"/>
      <c r="F24" s="138" t="s">
        <v>208</v>
      </c>
      <c r="G24" s="139"/>
      <c r="H24" s="134">
        <v>64.7</v>
      </c>
      <c r="I24" s="128"/>
    </row>
    <row r="25" spans="1:9" ht="12.75">
      <c r="A25" s="149" t="s">
        <v>183</v>
      </c>
      <c r="B25" s="150"/>
      <c r="C25" s="150"/>
      <c r="D25" s="150"/>
      <c r="E25" s="151"/>
      <c r="F25" s="138" t="s">
        <v>207</v>
      </c>
      <c r="G25" s="139"/>
      <c r="H25" s="127">
        <v>3702</v>
      </c>
      <c r="I25" s="131"/>
    </row>
    <row r="26" spans="1:9" ht="12.75">
      <c r="A26" s="132" t="s">
        <v>184</v>
      </c>
      <c r="B26" s="142"/>
      <c r="C26" s="142"/>
      <c r="D26" s="142"/>
      <c r="E26" s="133"/>
      <c r="F26" s="138"/>
      <c r="G26" s="139"/>
      <c r="H26" s="129">
        <f>H27+H28</f>
        <v>8420</v>
      </c>
      <c r="I26" s="133"/>
    </row>
    <row r="27" spans="1:9" ht="12.75">
      <c r="A27" s="152" t="s">
        <v>185</v>
      </c>
      <c r="B27" s="150"/>
      <c r="C27" s="150"/>
      <c r="D27" s="150"/>
      <c r="E27" s="151"/>
      <c r="F27" s="138" t="s">
        <v>209</v>
      </c>
      <c r="G27" s="139"/>
      <c r="H27" s="127">
        <v>5525</v>
      </c>
      <c r="I27" s="131"/>
    </row>
    <row r="28" spans="1:9" ht="12.75">
      <c r="A28" s="149" t="s">
        <v>186</v>
      </c>
      <c r="B28" s="150"/>
      <c r="C28" s="150"/>
      <c r="D28" s="150"/>
      <c r="E28" s="151"/>
      <c r="F28" s="138" t="s">
        <v>210</v>
      </c>
      <c r="G28" s="139"/>
      <c r="H28" s="127">
        <v>2895</v>
      </c>
      <c r="I28" s="131"/>
    </row>
    <row r="29" spans="1:9" ht="12.75">
      <c r="A29" s="132" t="s">
        <v>187</v>
      </c>
      <c r="B29" s="142"/>
      <c r="C29" s="142"/>
      <c r="D29" s="142"/>
      <c r="E29" s="133"/>
      <c r="F29" s="136" t="s">
        <v>213</v>
      </c>
      <c r="G29" s="137"/>
      <c r="H29" s="129">
        <f>H30</f>
        <v>1203</v>
      </c>
      <c r="I29" s="133"/>
    </row>
    <row r="30" spans="1:9" ht="12.75">
      <c r="A30" s="152" t="s">
        <v>188</v>
      </c>
      <c r="B30" s="150"/>
      <c r="C30" s="150"/>
      <c r="D30" s="150"/>
      <c r="E30" s="151"/>
      <c r="F30" s="138" t="s">
        <v>211</v>
      </c>
      <c r="G30" s="139"/>
      <c r="H30" s="127">
        <v>1203</v>
      </c>
      <c r="I30" s="131"/>
    </row>
    <row r="31" spans="1:9" ht="12.75">
      <c r="A31" s="132" t="s">
        <v>189</v>
      </c>
      <c r="B31" s="142"/>
      <c r="C31" s="142"/>
      <c r="D31" s="142"/>
      <c r="E31" s="133"/>
      <c r="F31" s="136" t="s">
        <v>212</v>
      </c>
      <c r="G31" s="137"/>
      <c r="H31" s="129">
        <f>H32</f>
        <v>236</v>
      </c>
      <c r="I31" s="130"/>
    </row>
    <row r="32" spans="1:9" ht="12.75">
      <c r="A32" s="149" t="s">
        <v>191</v>
      </c>
      <c r="B32" s="150"/>
      <c r="C32" s="150"/>
      <c r="D32" s="150"/>
      <c r="E32" s="151"/>
      <c r="F32" s="140" t="s">
        <v>212</v>
      </c>
      <c r="G32" s="141"/>
      <c r="H32" s="127">
        <v>236</v>
      </c>
      <c r="I32" s="131"/>
    </row>
    <row r="33" spans="1:9" ht="12.75">
      <c r="A33" s="132" t="s">
        <v>190</v>
      </c>
      <c r="B33" s="142"/>
      <c r="C33" s="142"/>
      <c r="D33" s="142"/>
      <c r="E33" s="133"/>
      <c r="F33" s="136" t="s">
        <v>214</v>
      </c>
      <c r="G33" s="137"/>
      <c r="H33" s="129">
        <f>H34</f>
        <v>80</v>
      </c>
      <c r="I33" s="130"/>
    </row>
    <row r="34" spans="1:9" ht="12.75">
      <c r="A34" s="152" t="s">
        <v>192</v>
      </c>
      <c r="B34" s="150"/>
      <c r="C34" s="150"/>
      <c r="D34" s="150"/>
      <c r="E34" s="151"/>
      <c r="F34" s="140" t="s">
        <v>214</v>
      </c>
      <c r="G34" s="141"/>
      <c r="H34" s="127">
        <v>80</v>
      </c>
      <c r="I34" s="131"/>
    </row>
    <row r="35" spans="1:9" ht="29.25" customHeight="1">
      <c r="A35" s="143" t="s">
        <v>193</v>
      </c>
      <c r="B35" s="144"/>
      <c r="C35" s="144"/>
      <c r="D35" s="144"/>
      <c r="E35" s="145"/>
      <c r="F35" s="136" t="s">
        <v>215</v>
      </c>
      <c r="G35" s="137"/>
      <c r="H35" s="132">
        <f>H36</f>
        <v>3.1</v>
      </c>
      <c r="I35" s="133"/>
    </row>
    <row r="36" spans="1:9" ht="28.5" customHeight="1">
      <c r="A36" s="146" t="s">
        <v>194</v>
      </c>
      <c r="B36" s="147"/>
      <c r="C36" s="147"/>
      <c r="D36" s="147"/>
      <c r="E36" s="148"/>
      <c r="F36" s="138" t="s">
        <v>216</v>
      </c>
      <c r="G36" s="139"/>
      <c r="H36" s="134">
        <v>3.1</v>
      </c>
      <c r="I36" s="128"/>
    </row>
    <row r="37" spans="1:9" ht="37.5" customHeight="1">
      <c r="A37" s="143" t="s">
        <v>195</v>
      </c>
      <c r="B37" s="144"/>
      <c r="C37" s="144"/>
      <c r="D37" s="144"/>
      <c r="E37" s="145"/>
      <c r="F37" s="136" t="s">
        <v>217</v>
      </c>
      <c r="G37" s="137"/>
      <c r="H37" s="132">
        <f>H38</f>
        <v>134.9</v>
      </c>
      <c r="I37" s="133"/>
    </row>
    <row r="38" spans="1:9" ht="23.25" customHeight="1">
      <c r="A38" s="146" t="s">
        <v>196</v>
      </c>
      <c r="B38" s="147"/>
      <c r="C38" s="147"/>
      <c r="D38" s="147"/>
      <c r="E38" s="148"/>
      <c r="F38" s="138" t="s">
        <v>218</v>
      </c>
      <c r="G38" s="139"/>
      <c r="H38" s="134">
        <v>134.9</v>
      </c>
      <c r="I38" s="128"/>
    </row>
    <row r="39" spans="1:9" ht="12.75">
      <c r="A39" s="132" t="s">
        <v>197</v>
      </c>
      <c r="B39" s="142"/>
      <c r="C39" s="142"/>
      <c r="D39" s="142"/>
      <c r="E39" s="133"/>
      <c r="F39" s="134"/>
      <c r="G39" s="135"/>
      <c r="H39" s="127">
        <f>H14+H21+H23+H26+H29+H31+H33+H35+H37</f>
        <v>23216.600000000002</v>
      </c>
      <c r="I39" s="128"/>
    </row>
  </sheetData>
  <sheetProtection/>
  <mergeCells count="85">
    <mergeCell ref="G1:I1"/>
    <mergeCell ref="E4:I4"/>
    <mergeCell ref="G5:I5"/>
    <mergeCell ref="B7:H7"/>
    <mergeCell ref="D8:G8"/>
    <mergeCell ref="F11:G11"/>
    <mergeCell ref="H10:I10"/>
    <mergeCell ref="H11:I12"/>
    <mergeCell ref="H14:I14"/>
    <mergeCell ref="F14:G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8:E38"/>
    <mergeCell ref="A31:E31"/>
    <mergeCell ref="A32:E32"/>
    <mergeCell ref="A33:E33"/>
    <mergeCell ref="A34:E34"/>
    <mergeCell ref="A35:E35"/>
    <mergeCell ref="A36:E36"/>
    <mergeCell ref="A39:E39"/>
    <mergeCell ref="F15:G15"/>
    <mergeCell ref="F16:G16"/>
    <mergeCell ref="F17:G17"/>
    <mergeCell ref="F18:G18"/>
    <mergeCell ref="F19:G19"/>
    <mergeCell ref="F20:G20"/>
    <mergeCell ref="F21:G21"/>
    <mergeCell ref="F22:G22"/>
    <mergeCell ref="A37:E37"/>
    <mergeCell ref="F23:G23"/>
    <mergeCell ref="F24:G24"/>
    <mergeCell ref="F25:G25"/>
    <mergeCell ref="F26:G26"/>
    <mergeCell ref="F27:G27"/>
    <mergeCell ref="F28:G28"/>
    <mergeCell ref="F38:G38"/>
    <mergeCell ref="F29:G29"/>
    <mergeCell ref="F30:G30"/>
    <mergeCell ref="F31:G31"/>
    <mergeCell ref="F32:G32"/>
    <mergeCell ref="F33:G33"/>
    <mergeCell ref="F34:G34"/>
    <mergeCell ref="F39:G39"/>
    <mergeCell ref="H15:I15"/>
    <mergeCell ref="H16:I16"/>
    <mergeCell ref="H17:I17"/>
    <mergeCell ref="H18:I18"/>
    <mergeCell ref="H19:I19"/>
    <mergeCell ref="H20:I20"/>
    <mergeCell ref="F35:G35"/>
    <mergeCell ref="F36:G36"/>
    <mergeCell ref="F37:G37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9:I39"/>
    <mergeCell ref="H33:I33"/>
    <mergeCell ref="H34:I34"/>
    <mergeCell ref="H35:I35"/>
    <mergeCell ref="H36:I36"/>
    <mergeCell ref="H37:I37"/>
    <mergeCell ref="H38:I38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user</cp:lastModifiedBy>
  <cp:lastPrinted>2017-04-26T03:29:43Z</cp:lastPrinted>
  <dcterms:created xsi:type="dcterms:W3CDTF">2007-08-15T05:52:27Z</dcterms:created>
  <dcterms:modified xsi:type="dcterms:W3CDTF">2017-07-11T08:48:49Z</dcterms:modified>
  <cp:category/>
  <cp:version/>
  <cp:contentType/>
  <cp:contentStatus/>
</cp:coreProperties>
</file>